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mbeddings/oleObject3.bin" ContentType="application/vnd.openxmlformats-officedocument.oleObject"/>
  <Override PartName="/xl/embeddings/oleObject4.bin" ContentType="application/vnd.openxmlformats-officedocument.oleObject"/>
  <Default Extension="emf" ContentType="image/x-emf"/>
  <Override PartName="/xl/embeddings/oleObject10.bin" ContentType="application/vnd.openxmlformats-officedocument.oleObject"/>
  <Override PartName="/xl/embeddings/oleObject11.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embeddings/oleObject18.bin" ContentType="application/vnd.openxmlformats-officedocument.oleObject"/>
  <Override PartName="/xl/embeddings/oleObject9.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225" windowWidth="15180" windowHeight="11760" activeTab="4"/>
  </bookViews>
  <sheets>
    <sheet name="Allgem. Beschrieb" sheetId="1" r:id="rId1"/>
    <sheet name="Literaturwerte" sheetId="2" r:id="rId2"/>
    <sheet name="manuelle Auswertung" sheetId="5" r:id="rId3"/>
    <sheet name="semiautom. Auswertung" sheetId="4" r:id="rId4"/>
    <sheet name="Temperaturverlauf" sheetId="6" r:id="rId5"/>
    <sheet name="autom. Auswertung" sheetId="7" r:id="rId6"/>
    <sheet name="Ausdruck Past pH &gt;4.5" sheetId="9" r:id="rId7"/>
    <sheet name="Ausdruck Past pH &lt;4.5" sheetId="10" r:id="rId8"/>
    <sheet name="Austruck Sterilisation" sheetId="11" r:id="rId9"/>
  </sheets>
  <definedNames>
    <definedName name="_xlnm.Print_Area" localSheetId="5">'autom. Auswertung'!$B$1:$G$151</definedName>
    <definedName name="_xlnm.Print_Area" localSheetId="3">'semiautom. Auswertung'!$B$1:$G$151</definedName>
    <definedName name="_xlnm.Print_Titles" localSheetId="7">'Ausdruck Past pH &lt;4.5'!$42:$44</definedName>
    <definedName name="_xlnm.Print_Titles" localSheetId="6">'Ausdruck Past pH &gt;4.5'!$42:$44</definedName>
    <definedName name="_xlnm.Print_Titles" localSheetId="8">'Austruck Sterilisation'!$43:$45</definedName>
  </definedNames>
  <calcPr calcId="125725"/>
</workbook>
</file>

<file path=xl/calcChain.xml><?xml version="1.0" encoding="utf-8"?>
<calcChain xmlns="http://schemas.openxmlformats.org/spreadsheetml/2006/main">
  <c r="D29" i="11"/>
  <c r="C20"/>
  <c r="C19"/>
  <c r="C18"/>
  <c r="C17"/>
  <c r="E40"/>
  <c r="E39"/>
  <c r="E38"/>
  <c r="C36"/>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E25"/>
  <c r="C19" i="9"/>
  <c r="C18"/>
  <c r="C17"/>
  <c r="C16"/>
  <c r="E39" i="10"/>
  <c r="E38"/>
  <c r="E37"/>
  <c r="C18"/>
  <c r="C17"/>
  <c r="C16"/>
  <c r="C19"/>
  <c r="C35"/>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G46"/>
  <c r="G45"/>
  <c r="E24"/>
  <c r="E39" i="9"/>
  <c r="E38"/>
  <c r="E37"/>
  <c r="P265"/>
  <c r="D265"/>
  <c r="D264"/>
  <c r="P263"/>
  <c r="D263"/>
  <c r="D262"/>
  <c r="P261"/>
  <c r="D261"/>
  <c r="D260"/>
  <c r="P259"/>
  <c r="D259"/>
  <c r="D258"/>
  <c r="P257"/>
  <c r="D257"/>
  <c r="D256"/>
  <c r="P255"/>
  <c r="D255"/>
  <c r="D254"/>
  <c r="P253"/>
  <c r="D253"/>
  <c r="D252"/>
  <c r="P251"/>
  <c r="D251"/>
  <c r="D250"/>
  <c r="P249"/>
  <c r="D249"/>
  <c r="D248"/>
  <c r="P247"/>
  <c r="D247"/>
  <c r="D246"/>
  <c r="P245"/>
  <c r="D245"/>
  <c r="D244"/>
  <c r="P243"/>
  <c r="D243"/>
  <c r="D242"/>
  <c r="P241"/>
  <c r="D241"/>
  <c r="P240"/>
  <c r="D240"/>
  <c r="P239"/>
  <c r="D239"/>
  <c r="P238"/>
  <c r="D238"/>
  <c r="P237"/>
  <c r="D237"/>
  <c r="P236"/>
  <c r="D236"/>
  <c r="P235"/>
  <c r="D235"/>
  <c r="P234"/>
  <c r="D234"/>
  <c r="P233"/>
  <c r="D233"/>
  <c r="P232"/>
  <c r="D232"/>
  <c r="P231"/>
  <c r="D231"/>
  <c r="P230"/>
  <c r="D230"/>
  <c r="P229"/>
  <c r="D229"/>
  <c r="P228"/>
  <c r="D228"/>
  <c r="P227"/>
  <c r="D227"/>
  <c r="P226"/>
  <c r="D226"/>
  <c r="P225"/>
  <c r="D225"/>
  <c r="P224"/>
  <c r="D224"/>
  <c r="P223"/>
  <c r="D223"/>
  <c r="P222"/>
  <c r="D222"/>
  <c r="P221"/>
  <c r="D221"/>
  <c r="P220"/>
  <c r="D220"/>
  <c r="P219"/>
  <c r="D219"/>
  <c r="P218"/>
  <c r="D218"/>
  <c r="P217"/>
  <c r="D217"/>
  <c r="P216"/>
  <c r="D216"/>
  <c r="P215"/>
  <c r="D215"/>
  <c r="P214"/>
  <c r="D214"/>
  <c r="P213"/>
  <c r="D213"/>
  <c r="P212"/>
  <c r="D212"/>
  <c r="P211"/>
  <c r="D211"/>
  <c r="P210"/>
  <c r="D210"/>
  <c r="P209"/>
  <c r="D209"/>
  <c r="D208"/>
  <c r="P207"/>
  <c r="D207"/>
  <c r="P206"/>
  <c r="D206"/>
  <c r="P205"/>
  <c r="D205"/>
  <c r="D204"/>
  <c r="P203"/>
  <c r="D203"/>
  <c r="D202"/>
  <c r="P201"/>
  <c r="D201"/>
  <c r="P200"/>
  <c r="D200"/>
  <c r="P199"/>
  <c r="D199"/>
  <c r="D198"/>
  <c r="P197"/>
  <c r="D197"/>
  <c r="D196"/>
  <c r="P195"/>
  <c r="D195"/>
  <c r="D194"/>
  <c r="P193"/>
  <c r="D193"/>
  <c r="P192"/>
  <c r="D192"/>
  <c r="P191"/>
  <c r="D191"/>
  <c r="D190"/>
  <c r="P189"/>
  <c r="D189"/>
  <c r="D188"/>
  <c r="P187"/>
  <c r="D187"/>
  <c r="D186"/>
  <c r="P185"/>
  <c r="D185"/>
  <c r="D184"/>
  <c r="P183"/>
  <c r="D183"/>
  <c r="D182"/>
  <c r="P181"/>
  <c r="D181"/>
  <c r="P180"/>
  <c r="D180"/>
  <c r="P179"/>
  <c r="D179"/>
  <c r="P178"/>
  <c r="D178"/>
  <c r="P177"/>
  <c r="D177"/>
  <c r="P176"/>
  <c r="D176"/>
  <c r="P175"/>
  <c r="D175"/>
  <c r="P174"/>
  <c r="D174"/>
  <c r="P173"/>
  <c r="D173"/>
  <c r="P172"/>
  <c r="D172"/>
  <c r="P171"/>
  <c r="D171"/>
  <c r="P170"/>
  <c r="D170"/>
  <c r="D169"/>
  <c r="P168"/>
  <c r="D168"/>
  <c r="P167"/>
  <c r="D167"/>
  <c r="P166"/>
  <c r="D166"/>
  <c r="D165"/>
  <c r="P164"/>
  <c r="D164"/>
  <c r="P163"/>
  <c r="D163"/>
  <c r="P162"/>
  <c r="D162"/>
  <c r="D161"/>
  <c r="P160"/>
  <c r="D160"/>
  <c r="P159"/>
  <c r="D159"/>
  <c r="P158"/>
  <c r="D158"/>
  <c r="D157"/>
  <c r="P156"/>
  <c r="D156"/>
  <c r="P155"/>
  <c r="D155"/>
  <c r="P154"/>
  <c r="P152"/>
  <c r="D152"/>
  <c r="P151"/>
  <c r="D151"/>
  <c r="P150"/>
  <c r="D150"/>
  <c r="D149"/>
  <c r="P148"/>
  <c r="D148"/>
  <c r="P147"/>
  <c r="D147"/>
  <c r="P146"/>
  <c r="D146"/>
  <c r="D145"/>
  <c r="P144"/>
  <c r="D144"/>
  <c r="P143"/>
  <c r="D143"/>
  <c r="P142"/>
  <c r="D142"/>
  <c r="D141"/>
  <c r="P140"/>
  <c r="D140"/>
  <c r="P139"/>
  <c r="D139"/>
  <c r="P138"/>
  <c r="D138"/>
  <c r="D137"/>
  <c r="P136"/>
  <c r="D136"/>
  <c r="P135"/>
  <c r="D135"/>
  <c r="P134"/>
  <c r="D134"/>
  <c r="D133"/>
  <c r="P132"/>
  <c r="D132"/>
  <c r="D131"/>
  <c r="P130"/>
  <c r="D130"/>
  <c r="D129"/>
  <c r="P128"/>
  <c r="D128"/>
  <c r="P127"/>
  <c r="D127"/>
  <c r="P126"/>
  <c r="D126"/>
  <c r="D125"/>
  <c r="P124"/>
  <c r="D124"/>
  <c r="D123"/>
  <c r="P122"/>
  <c r="D122"/>
  <c r="D121"/>
  <c r="P120"/>
  <c r="D120"/>
  <c r="P119"/>
  <c r="D119"/>
  <c r="P118"/>
  <c r="D118"/>
  <c r="D117"/>
  <c r="D116"/>
  <c r="D115"/>
  <c r="P114"/>
  <c r="D114"/>
  <c r="D113"/>
  <c r="P112"/>
  <c r="D112"/>
  <c r="P111"/>
  <c r="D111"/>
  <c r="P110"/>
  <c r="D110"/>
  <c r="P109"/>
  <c r="D109"/>
  <c r="P108"/>
  <c r="D108"/>
  <c r="P107"/>
  <c r="D107"/>
  <c r="P106"/>
  <c r="D106"/>
  <c r="P105"/>
  <c r="D105"/>
  <c r="P104"/>
  <c r="D104"/>
  <c r="P103"/>
  <c r="D103"/>
  <c r="P102"/>
  <c r="D102"/>
  <c r="P101"/>
  <c r="D101"/>
  <c r="P100"/>
  <c r="D100"/>
  <c r="P99"/>
  <c r="D99"/>
  <c r="P98"/>
  <c r="D98"/>
  <c r="P97"/>
  <c r="D97"/>
  <c r="P96"/>
  <c r="D96"/>
  <c r="P95"/>
  <c r="D95"/>
  <c r="P94"/>
  <c r="D94"/>
  <c r="P93"/>
  <c r="D93"/>
  <c r="P92"/>
  <c r="D92"/>
  <c r="P91"/>
  <c r="D91"/>
  <c r="P90"/>
  <c r="D90"/>
  <c r="P89"/>
  <c r="D89"/>
  <c r="P88"/>
  <c r="D88"/>
  <c r="P87"/>
  <c r="D87"/>
  <c r="P86"/>
  <c r="D86"/>
  <c r="P85"/>
  <c r="D85"/>
  <c r="P84"/>
  <c r="D84"/>
  <c r="P83"/>
  <c r="D83"/>
  <c r="P82"/>
  <c r="D82"/>
  <c r="P81"/>
  <c r="D81"/>
  <c r="P80"/>
  <c r="D80"/>
  <c r="P79"/>
  <c r="D79"/>
  <c r="P78"/>
  <c r="D78"/>
  <c r="P77"/>
  <c r="D77"/>
  <c r="P76"/>
  <c r="D76"/>
  <c r="P75"/>
  <c r="D75"/>
  <c r="P74"/>
  <c r="D74"/>
  <c r="P73"/>
  <c r="D73"/>
  <c r="P72"/>
  <c r="D72"/>
  <c r="P71"/>
  <c r="D71"/>
  <c r="P70"/>
  <c r="D70"/>
  <c r="P69"/>
  <c r="D69"/>
  <c r="P68"/>
  <c r="D68"/>
  <c r="P67"/>
  <c r="D67"/>
  <c r="P66"/>
  <c r="D66"/>
  <c r="P65"/>
  <c r="D65"/>
  <c r="P64"/>
  <c r="D64"/>
  <c r="P63"/>
  <c r="D63"/>
  <c r="P62"/>
  <c r="D62"/>
  <c r="P61"/>
  <c r="D61"/>
  <c r="P60"/>
  <c r="D60"/>
  <c r="P59"/>
  <c r="D59"/>
  <c r="P58"/>
  <c r="D58"/>
  <c r="D57"/>
  <c r="D56"/>
  <c r="P55"/>
  <c r="D55"/>
  <c r="P54"/>
  <c r="D54"/>
  <c r="D53"/>
  <c r="D52"/>
  <c r="P51"/>
  <c r="D51"/>
  <c r="P50"/>
  <c r="D50"/>
  <c r="D49"/>
  <c r="D48"/>
  <c r="P47"/>
  <c r="D47"/>
  <c r="G46"/>
  <c r="G45"/>
  <c r="E24"/>
  <c r="D237" i="6"/>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23"/>
  <c r="F237"/>
  <c r="E237"/>
  <c r="F236"/>
  <c r="E236"/>
  <c r="F235"/>
  <c r="E235"/>
  <c r="F234"/>
  <c r="E234"/>
  <c r="F233"/>
  <c r="E233"/>
  <c r="F232"/>
  <c r="E232"/>
  <c r="F231"/>
  <c r="E231"/>
  <c r="F230"/>
  <c r="E230"/>
  <c r="F229"/>
  <c r="E229"/>
  <c r="F228"/>
  <c r="E228"/>
  <c r="F227"/>
  <c r="E227"/>
  <c r="F226"/>
  <c r="E226"/>
  <c r="F225"/>
  <c r="E225"/>
  <c r="F224"/>
  <c r="E224"/>
  <c r="F223"/>
  <c r="E223"/>
  <c r="F222"/>
  <c r="E222"/>
  <c r="F221"/>
  <c r="E221"/>
  <c r="F220"/>
  <c r="E220"/>
  <c r="F219"/>
  <c r="E219"/>
  <c r="F218"/>
  <c r="E218"/>
  <c r="F217"/>
  <c r="E217"/>
  <c r="F216"/>
  <c r="E216"/>
  <c r="F215"/>
  <c r="E215"/>
  <c r="F214"/>
  <c r="E214"/>
  <c r="F213"/>
  <c r="E213"/>
  <c r="F212"/>
  <c r="E212"/>
  <c r="F211"/>
  <c r="E211"/>
  <c r="F210"/>
  <c r="E210"/>
  <c r="F209"/>
  <c r="E209"/>
  <c r="F208"/>
  <c r="E208"/>
  <c r="F207"/>
  <c r="E207"/>
  <c r="F206"/>
  <c r="E206"/>
  <c r="F205"/>
  <c r="E205"/>
  <c r="F204"/>
  <c r="E204"/>
  <c r="F203"/>
  <c r="E203"/>
  <c r="F202"/>
  <c r="E202"/>
  <c r="F201"/>
  <c r="E201"/>
  <c r="F200"/>
  <c r="E200"/>
  <c r="F199"/>
  <c r="E199"/>
  <c r="F198"/>
  <c r="E198"/>
  <c r="F197"/>
  <c r="E197"/>
  <c r="F196"/>
  <c r="E196"/>
  <c r="F195"/>
  <c r="E195"/>
  <c r="F194"/>
  <c r="E194"/>
  <c r="F193"/>
  <c r="E193"/>
  <c r="F192"/>
  <c r="E192"/>
  <c r="F191"/>
  <c r="E191"/>
  <c r="F190"/>
  <c r="E190"/>
  <c r="F189"/>
  <c r="E189"/>
  <c r="F188"/>
  <c r="E188"/>
  <c r="F187"/>
  <c r="E187"/>
  <c r="F186"/>
  <c r="E186"/>
  <c r="F185"/>
  <c r="E185"/>
  <c r="F184"/>
  <c r="E184"/>
  <c r="F183"/>
  <c r="E183"/>
  <c r="F182"/>
  <c r="E182"/>
  <c r="F181"/>
  <c r="E181"/>
  <c r="F180"/>
  <c r="E180"/>
  <c r="F179"/>
  <c r="E179"/>
  <c r="F178"/>
  <c r="E178"/>
  <c r="F177"/>
  <c r="E177"/>
  <c r="F176"/>
  <c r="E176"/>
  <c r="F175"/>
  <c r="E175"/>
  <c r="F174"/>
  <c r="E174"/>
  <c r="F173"/>
  <c r="E173"/>
  <c r="F172"/>
  <c r="E172"/>
  <c r="F171"/>
  <c r="E171"/>
  <c r="F170"/>
  <c r="E170"/>
  <c r="F169"/>
  <c r="E169"/>
  <c r="F168"/>
  <c r="E168"/>
  <c r="F167"/>
  <c r="E167"/>
  <c r="F166"/>
  <c r="E166"/>
  <c r="F165"/>
  <c r="E165"/>
  <c r="F164"/>
  <c r="E164"/>
  <c r="F163"/>
  <c r="E163"/>
  <c r="F162"/>
  <c r="E162"/>
  <c r="F161"/>
  <c r="E161"/>
  <c r="F160"/>
  <c r="E160"/>
  <c r="F159"/>
  <c r="E159"/>
  <c r="F158"/>
  <c r="E158"/>
  <c r="F157"/>
  <c r="E157"/>
  <c r="F156"/>
  <c r="E156"/>
  <c r="F155"/>
  <c r="E155"/>
  <c r="F154"/>
  <c r="E154"/>
  <c r="F153"/>
  <c r="E153"/>
  <c r="F152"/>
  <c r="E152"/>
  <c r="F151"/>
  <c r="E151"/>
  <c r="F150"/>
  <c r="E150"/>
  <c r="F149"/>
  <c r="E149"/>
  <c r="F148"/>
  <c r="E148"/>
  <c r="F147"/>
  <c r="E147"/>
  <c r="F146"/>
  <c r="E146"/>
  <c r="F145"/>
  <c r="E145"/>
  <c r="F144"/>
  <c r="E144"/>
  <c r="F143"/>
  <c r="E143"/>
  <c r="F142"/>
  <c r="E142"/>
  <c r="F141"/>
  <c r="E141"/>
  <c r="F140"/>
  <c r="E140"/>
  <c r="F139"/>
  <c r="E139"/>
  <c r="F138"/>
  <c r="E138"/>
  <c r="F137"/>
  <c r="E137"/>
  <c r="F136"/>
  <c r="E136"/>
  <c r="F135"/>
  <c r="E135"/>
  <c r="F134"/>
  <c r="E134"/>
  <c r="F133"/>
  <c r="E133"/>
  <c r="F132"/>
  <c r="E132"/>
  <c r="F131"/>
  <c r="E131"/>
  <c r="F130"/>
  <c r="E130"/>
  <c r="F129"/>
  <c r="E129"/>
  <c r="F128"/>
  <c r="E128"/>
  <c r="F127"/>
  <c r="E127"/>
  <c r="F126"/>
  <c r="E126"/>
  <c r="F125"/>
  <c r="E125"/>
  <c r="F124"/>
  <c r="E124"/>
  <c r="F123"/>
  <c r="E123"/>
  <c r="F122"/>
  <c r="E122"/>
  <c r="F121"/>
  <c r="E121"/>
  <c r="F120"/>
  <c r="E120"/>
  <c r="F119"/>
  <c r="E119"/>
  <c r="F118"/>
  <c r="E118"/>
  <c r="F117"/>
  <c r="E117"/>
  <c r="F116"/>
  <c r="E116"/>
  <c r="F115"/>
  <c r="E115"/>
  <c r="F114"/>
  <c r="E114"/>
  <c r="F113"/>
  <c r="E113"/>
  <c r="F112"/>
  <c r="E112"/>
  <c r="F111"/>
  <c r="E111"/>
  <c r="F110"/>
  <c r="E110"/>
  <c r="F109"/>
  <c r="E109"/>
  <c r="F108"/>
  <c r="E108"/>
  <c r="F107"/>
  <c r="E107"/>
  <c r="F106"/>
  <c r="E106"/>
  <c r="F105"/>
  <c r="E105"/>
  <c r="F104"/>
  <c r="E104"/>
  <c r="F103"/>
  <c r="E103"/>
  <c r="F102"/>
  <c r="E102"/>
  <c r="F101"/>
  <c r="E101"/>
  <c r="F100"/>
  <c r="E100"/>
  <c r="F99"/>
  <c r="E99"/>
  <c r="F98"/>
  <c r="E98"/>
  <c r="F97"/>
  <c r="E97"/>
  <c r="F96"/>
  <c r="E96"/>
  <c r="F95"/>
  <c r="E95"/>
  <c r="F94"/>
  <c r="E94"/>
  <c r="F93"/>
  <c r="E93"/>
  <c r="F92"/>
  <c r="E92"/>
  <c r="F91"/>
  <c r="E91"/>
  <c r="F90"/>
  <c r="E90"/>
  <c r="F89"/>
  <c r="E89"/>
  <c r="F88"/>
  <c r="E88"/>
  <c r="F87"/>
  <c r="E87"/>
  <c r="F86"/>
  <c r="E86"/>
  <c r="F85"/>
  <c r="E85"/>
  <c r="F84"/>
  <c r="E84"/>
  <c r="F83"/>
  <c r="E83"/>
  <c r="F82"/>
  <c r="E82"/>
  <c r="F81"/>
  <c r="E81"/>
  <c r="F80"/>
  <c r="E80"/>
  <c r="F79"/>
  <c r="E79"/>
  <c r="F78"/>
  <c r="E78"/>
  <c r="F77"/>
  <c r="E77"/>
  <c r="F76"/>
  <c r="E76"/>
  <c r="F75"/>
  <c r="E75"/>
  <c r="F74"/>
  <c r="E74"/>
  <c r="F73"/>
  <c r="E73"/>
  <c r="F72"/>
  <c r="E72"/>
  <c r="F71"/>
  <c r="E71"/>
  <c r="F70"/>
  <c r="E70"/>
  <c r="F69"/>
  <c r="E69"/>
  <c r="F68"/>
  <c r="E68"/>
  <c r="F67"/>
  <c r="E67"/>
  <c r="F66"/>
  <c r="E66"/>
  <c r="F65"/>
  <c r="E65"/>
  <c r="F64"/>
  <c r="E64"/>
  <c r="F63"/>
  <c r="E63"/>
  <c r="F62"/>
  <c r="E62"/>
  <c r="F61"/>
  <c r="E61"/>
  <c r="F60"/>
  <c r="E60"/>
  <c r="F59"/>
  <c r="E59"/>
  <c r="F58"/>
  <c r="E58"/>
  <c r="F57"/>
  <c r="E57"/>
  <c r="F56"/>
  <c r="E56"/>
  <c r="F55"/>
  <c r="E55"/>
  <c r="F54"/>
  <c r="E54"/>
  <c r="F53"/>
  <c r="E53"/>
  <c r="F52"/>
  <c r="E52"/>
  <c r="F51"/>
  <c r="E51"/>
  <c r="F50"/>
  <c r="E50"/>
  <c r="F49"/>
  <c r="E49"/>
  <c r="F48"/>
  <c r="E48"/>
  <c r="F47"/>
  <c r="E47"/>
  <c r="F46"/>
  <c r="E46"/>
  <c r="F45"/>
  <c r="E45"/>
  <c r="F44"/>
  <c r="E44"/>
  <c r="F43"/>
  <c r="E43"/>
  <c r="F42"/>
  <c r="E42"/>
  <c r="F41"/>
  <c r="E41"/>
  <c r="F40"/>
  <c r="E40"/>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S35" i="7"/>
  <c r="K35"/>
  <c r="O46"/>
  <c r="G46"/>
  <c r="O45"/>
  <c r="G45"/>
  <c r="U24"/>
  <c r="M24"/>
  <c r="E24"/>
  <c r="K237" i="6"/>
  <c r="J237"/>
  <c r="C265" i="9" s="1"/>
  <c r="E265" s="1"/>
  <c r="K236" i="6"/>
  <c r="J236"/>
  <c r="C264" i="10" s="1"/>
  <c r="E264" s="1"/>
  <c r="K235" i="6"/>
  <c r="J235"/>
  <c r="C263" i="10" s="1"/>
  <c r="F263" s="1"/>
  <c r="K234" i="6"/>
  <c r="J234"/>
  <c r="C262" i="10" s="1"/>
  <c r="E262" s="1"/>
  <c r="K233" i="6"/>
  <c r="J233"/>
  <c r="C261" i="10" s="1"/>
  <c r="F261" s="1"/>
  <c r="K232" i="6"/>
  <c r="J232"/>
  <c r="C260" i="9" s="1"/>
  <c r="F260" s="1"/>
  <c r="K231" i="6"/>
  <c r="J231"/>
  <c r="C259" i="10" s="1"/>
  <c r="F259" s="1"/>
  <c r="K230" i="6"/>
  <c r="J230"/>
  <c r="C258" i="10" s="1"/>
  <c r="E258" s="1"/>
  <c r="K229" i="6"/>
  <c r="J229"/>
  <c r="K228"/>
  <c r="J228"/>
  <c r="C256" i="10" s="1"/>
  <c r="E256" s="1"/>
  <c r="K227" i="6"/>
  <c r="J227"/>
  <c r="C255" i="10" s="1"/>
  <c r="F255" s="1"/>
  <c r="K226" i="6"/>
  <c r="J226"/>
  <c r="C254" i="9" s="1"/>
  <c r="F254" s="1"/>
  <c r="K225" i="6"/>
  <c r="J225"/>
  <c r="C253" i="10" s="1"/>
  <c r="F253" s="1"/>
  <c r="K224" i="6"/>
  <c r="J224"/>
  <c r="C252" i="9" s="1"/>
  <c r="F252" s="1"/>
  <c r="K223" i="6"/>
  <c r="J223"/>
  <c r="C251" i="10" s="1"/>
  <c r="F251" s="1"/>
  <c r="K222" i="6"/>
  <c r="J222"/>
  <c r="C250" i="10" s="1"/>
  <c r="E250" s="1"/>
  <c r="K221" i="6"/>
  <c r="J221"/>
  <c r="C249" i="10" s="1"/>
  <c r="F249" s="1"/>
  <c r="K220" i="6"/>
  <c r="J220"/>
  <c r="C248" i="10" s="1"/>
  <c r="E248" s="1"/>
  <c r="K219" i="6"/>
  <c r="J219"/>
  <c r="C247" i="10" s="1"/>
  <c r="F247" s="1"/>
  <c r="K218" i="6"/>
  <c r="J218"/>
  <c r="C246" i="9" s="1"/>
  <c r="K217" i="6"/>
  <c r="J217"/>
  <c r="K216"/>
  <c r="J216"/>
  <c r="C244" i="9" s="1"/>
  <c r="F244" s="1"/>
  <c r="K215" i="6"/>
  <c r="J215"/>
  <c r="C243" i="10" s="1"/>
  <c r="F243" s="1"/>
  <c r="K214" i="6"/>
  <c r="J214"/>
  <c r="C242" i="10" s="1"/>
  <c r="E242" s="1"/>
  <c r="K213" i="6"/>
  <c r="J213"/>
  <c r="C241" i="10" s="1"/>
  <c r="F241" s="1"/>
  <c r="K212" i="6"/>
  <c r="J212"/>
  <c r="C240" i="10" s="1"/>
  <c r="K211" i="6"/>
  <c r="J211"/>
  <c r="K210"/>
  <c r="J210"/>
  <c r="C238" i="9" s="1"/>
  <c r="F238" s="1"/>
  <c r="K209" i="6"/>
  <c r="J209"/>
  <c r="C237" i="10" s="1"/>
  <c r="F237" s="1"/>
  <c r="K208" i="6"/>
  <c r="J208"/>
  <c r="C236" i="9" s="1"/>
  <c r="F236" s="1"/>
  <c r="K207" i="6"/>
  <c r="J207"/>
  <c r="K206"/>
  <c r="J206"/>
  <c r="C234" i="10" s="1"/>
  <c r="K205" i="6"/>
  <c r="J205"/>
  <c r="C233" i="10" s="1"/>
  <c r="E233" s="1"/>
  <c r="K204" i="6"/>
  <c r="J204"/>
  <c r="C232" i="10" s="1"/>
  <c r="K203" i="6"/>
  <c r="J203"/>
  <c r="K202"/>
  <c r="J202"/>
  <c r="C230" i="10" s="1"/>
  <c r="K201" i="6"/>
  <c r="J201"/>
  <c r="C229" i="10" s="1"/>
  <c r="E229" s="1"/>
  <c r="K200" i="6"/>
  <c r="J200"/>
  <c r="C228" i="9" s="1"/>
  <c r="F228" s="1"/>
  <c r="K199" i="6"/>
  <c r="J199"/>
  <c r="K198"/>
  <c r="J198"/>
  <c r="C226" i="10" s="1"/>
  <c r="K197" i="6"/>
  <c r="J197"/>
  <c r="C225" i="10" s="1"/>
  <c r="F225" s="1"/>
  <c r="K196" i="6"/>
  <c r="J196"/>
  <c r="C224" i="10" s="1"/>
  <c r="K195" i="6"/>
  <c r="J195"/>
  <c r="K194"/>
  <c r="J194"/>
  <c r="C222" i="9" s="1"/>
  <c r="F222" s="1"/>
  <c r="K193" i="6"/>
  <c r="J193"/>
  <c r="C221" i="10" s="1"/>
  <c r="F221" s="1"/>
  <c r="K192" i="6"/>
  <c r="J192"/>
  <c r="C220" i="9" s="1"/>
  <c r="F220" s="1"/>
  <c r="K191" i="6"/>
  <c r="J191"/>
  <c r="K190"/>
  <c r="J190"/>
  <c r="C218" i="10" s="1"/>
  <c r="K189" i="6"/>
  <c r="J189"/>
  <c r="C217" i="10" s="1"/>
  <c r="F217" s="1"/>
  <c r="K188" i="6"/>
  <c r="J188"/>
  <c r="C216" i="10" s="1"/>
  <c r="K187" i="6"/>
  <c r="J187"/>
  <c r="K186"/>
  <c r="J186"/>
  <c r="C214" i="10" s="1"/>
  <c r="K185" i="6"/>
  <c r="J185"/>
  <c r="C213" i="10" s="1"/>
  <c r="F213" s="1"/>
  <c r="K184" i="6"/>
  <c r="J184"/>
  <c r="C212" i="9" s="1"/>
  <c r="F212" s="1"/>
  <c r="K183" i="6"/>
  <c r="J183"/>
  <c r="C211" i="9" s="1"/>
  <c r="E211" s="1"/>
  <c r="K182" i="6"/>
  <c r="J182"/>
  <c r="C210" i="9" s="1"/>
  <c r="F210" s="1"/>
  <c r="K181" i="6"/>
  <c r="J181"/>
  <c r="C209" i="10" s="1"/>
  <c r="F209" s="1"/>
  <c r="K180" i="6"/>
  <c r="J180"/>
  <c r="C208" i="10" s="1"/>
  <c r="K179" i="6"/>
  <c r="J179"/>
  <c r="C207" i="9" s="1"/>
  <c r="E207" s="1"/>
  <c r="K178" i="6"/>
  <c r="J178"/>
  <c r="C206" i="9" s="1"/>
  <c r="E206" s="1"/>
  <c r="K177" i="6"/>
  <c r="J177"/>
  <c r="C205" i="10" s="1"/>
  <c r="K176" i="6"/>
  <c r="J176"/>
  <c r="K175"/>
  <c r="J175"/>
  <c r="C203" i="10" s="1"/>
  <c r="F203" s="1"/>
  <c r="K174" i="6"/>
  <c r="S202" i="7" s="1"/>
  <c r="Y202" s="1"/>
  <c r="J174" i="6"/>
  <c r="C202" i="10" s="1"/>
  <c r="K173" i="6"/>
  <c r="J173"/>
  <c r="C201" i="9" s="1"/>
  <c r="E201" s="1"/>
  <c r="K172" i="6"/>
  <c r="S200" i="7" s="1"/>
  <c r="Y200" s="1"/>
  <c r="J172" i="6"/>
  <c r="C200" i="10" s="1"/>
  <c r="K171" i="6"/>
  <c r="J171"/>
  <c r="C199" i="9" s="1"/>
  <c r="E199" s="1"/>
  <c r="K170" i="6"/>
  <c r="J170"/>
  <c r="K169"/>
  <c r="J169"/>
  <c r="C197" i="10" s="1"/>
  <c r="E197" s="1"/>
  <c r="K168" i="6"/>
  <c r="S196" i="7" s="1"/>
  <c r="Y196" s="1"/>
  <c r="J168" i="6"/>
  <c r="C196" i="10" s="1"/>
  <c r="E196" s="1"/>
  <c r="K167" i="6"/>
  <c r="S195" i="7" s="1"/>
  <c r="Y195" s="1"/>
  <c r="J167" i="6"/>
  <c r="C195" i="9" s="1"/>
  <c r="K166" i="6"/>
  <c r="S194" i="7" s="1"/>
  <c r="Y194" s="1"/>
  <c r="J166" i="6"/>
  <c r="C194" i="10" s="1"/>
  <c r="E194" s="1"/>
  <c r="K165" i="6"/>
  <c r="S193" i="7" s="1"/>
  <c r="Y193" s="1"/>
  <c r="J165" i="6"/>
  <c r="C193" i="10" s="1"/>
  <c r="F193" s="1"/>
  <c r="K164" i="6"/>
  <c r="S192" i="7" s="1"/>
  <c r="Y192" s="1"/>
  <c r="J164" i="6"/>
  <c r="K163"/>
  <c r="S191" i="7" s="1"/>
  <c r="Y191" s="1"/>
  <c r="J163" i="6"/>
  <c r="C191" i="9" s="1"/>
  <c r="K162" i="6"/>
  <c r="S190" i="7" s="1"/>
  <c r="Y190" s="1"/>
  <c r="J162" i="6"/>
  <c r="C190" i="10" s="1"/>
  <c r="E190" s="1"/>
  <c r="K161" i="6"/>
  <c r="S189" i="7" s="1"/>
  <c r="Y189" s="1"/>
  <c r="J161" i="6"/>
  <c r="C189" i="9" s="1"/>
  <c r="K160" i="6"/>
  <c r="S188" i="7" s="1"/>
  <c r="Y188" s="1"/>
  <c r="J160" i="6"/>
  <c r="K159"/>
  <c r="S187" i="7" s="1"/>
  <c r="Y187" s="1"/>
  <c r="J159" i="6"/>
  <c r="C187" i="9" s="1"/>
  <c r="E187" s="1"/>
  <c r="K158" i="6"/>
  <c r="S186" i="7" s="1"/>
  <c r="Y186" s="1"/>
  <c r="J158" i="6"/>
  <c r="C186" i="10" s="1"/>
  <c r="E186" s="1"/>
  <c r="K157" i="6"/>
  <c r="S185" i="7" s="1"/>
  <c r="Y185" s="1"/>
  <c r="J157" i="6"/>
  <c r="C185" i="9" s="1"/>
  <c r="K156" i="6"/>
  <c r="S184" i="7" s="1"/>
  <c r="Y184" s="1"/>
  <c r="J156" i="6"/>
  <c r="C184" i="10" s="1"/>
  <c r="E184" s="1"/>
  <c r="K155" i="6"/>
  <c r="S183" i="7" s="1"/>
  <c r="Y183" s="1"/>
  <c r="J155" i="6"/>
  <c r="C183" i="10" s="1"/>
  <c r="E183" s="1"/>
  <c r="K154" i="6"/>
  <c r="S182" i="7" s="1"/>
  <c r="Y182" s="1"/>
  <c r="J154" i="6"/>
  <c r="C182" i="10" s="1"/>
  <c r="E182" s="1"/>
  <c r="K153" i="6"/>
  <c r="S181" i="7" s="1"/>
  <c r="Y181" s="1"/>
  <c r="J153" i="6"/>
  <c r="C181" i="10" s="1"/>
  <c r="F181" s="1"/>
  <c r="K152" i="6"/>
  <c r="S180" i="7" s="1"/>
  <c r="Y180" s="1"/>
  <c r="J152" i="6"/>
  <c r="C180" i="10" s="1"/>
  <c r="F180" s="1"/>
  <c r="K151" i="6"/>
  <c r="S179" i="7" s="1"/>
  <c r="Y179" s="1"/>
  <c r="J151" i="6"/>
  <c r="C179" i="9" s="1"/>
  <c r="E179" s="1"/>
  <c r="K150" i="6"/>
  <c r="S178" i="7" s="1"/>
  <c r="Y178" s="1"/>
  <c r="J150" i="6"/>
  <c r="C178" i="10" s="1"/>
  <c r="E178" s="1"/>
  <c r="K149" i="6"/>
  <c r="S177" i="7" s="1"/>
  <c r="Y177" s="1"/>
  <c r="J149" i="6"/>
  <c r="C177" i="10" s="1"/>
  <c r="E177" s="1"/>
  <c r="K148" i="6"/>
  <c r="S176" i="7" s="1"/>
  <c r="Y176" s="1"/>
  <c r="J148" i="6"/>
  <c r="C176" i="10" s="1"/>
  <c r="F176" s="1"/>
  <c r="K147" i="6"/>
  <c r="S175" i="7" s="1"/>
  <c r="Y175" s="1"/>
  <c r="J147" i="6"/>
  <c r="C175" i="9" s="1"/>
  <c r="E175" s="1"/>
  <c r="K146" i="6"/>
  <c r="S174" i="7" s="1"/>
  <c r="Y174" s="1"/>
  <c r="J146" i="6"/>
  <c r="C174" i="10" s="1"/>
  <c r="E174" s="1"/>
  <c r="K145" i="6"/>
  <c r="S173" i="7" s="1"/>
  <c r="Y173" s="1"/>
  <c r="J145" i="6"/>
  <c r="C173" i="10" s="1"/>
  <c r="E173" s="1"/>
  <c r="K144" i="6"/>
  <c r="S172" i="7" s="1"/>
  <c r="Y172" s="1"/>
  <c r="J144" i="6"/>
  <c r="C172" i="10" s="1"/>
  <c r="F172" s="1"/>
  <c r="K143" i="6"/>
  <c r="S171" i="7" s="1"/>
  <c r="Y171" s="1"/>
  <c r="J143" i="6"/>
  <c r="C171" i="10" s="1"/>
  <c r="E171" s="1"/>
  <c r="K142" i="6"/>
  <c r="S170" i="7" s="1"/>
  <c r="Y170" s="1"/>
  <c r="J142" i="6"/>
  <c r="K141"/>
  <c r="S169" i="7" s="1"/>
  <c r="Y169" s="1"/>
  <c r="J141" i="6"/>
  <c r="C169" i="9" s="1"/>
  <c r="F169" s="1"/>
  <c r="K140" i="6"/>
  <c r="S168" i="7" s="1"/>
  <c r="Y168" s="1"/>
  <c r="J140" i="6"/>
  <c r="C168" i="10" s="1"/>
  <c r="F168" s="1"/>
  <c r="K139" i="6"/>
  <c r="S167" i="7" s="1"/>
  <c r="Y167" s="1"/>
  <c r="J139" i="6"/>
  <c r="C167" i="9" s="1"/>
  <c r="E167" s="1"/>
  <c r="K138" i="6"/>
  <c r="S166" i="7" s="1"/>
  <c r="Y166" s="1"/>
  <c r="J138" i="6"/>
  <c r="C166" i="10" s="1"/>
  <c r="E166" s="1"/>
  <c r="K137" i="6"/>
  <c r="S165" i="7" s="1"/>
  <c r="Y165" s="1"/>
  <c r="J137" i="6"/>
  <c r="C165" i="10" s="1"/>
  <c r="E165" s="1"/>
  <c r="K136" i="6"/>
  <c r="S164" i="7" s="1"/>
  <c r="Y164" s="1"/>
  <c r="J136" i="6"/>
  <c r="K135"/>
  <c r="S163" i="7" s="1"/>
  <c r="Y163" s="1"/>
  <c r="J135" i="6"/>
  <c r="C163" i="10" s="1"/>
  <c r="E163" s="1"/>
  <c r="K134" i="6"/>
  <c r="S162" i="7" s="1"/>
  <c r="Y162" s="1"/>
  <c r="J134" i="6"/>
  <c r="C162" i="10" s="1"/>
  <c r="E162" s="1"/>
  <c r="K133" i="6"/>
  <c r="S161" i="7" s="1"/>
  <c r="Y161" s="1"/>
  <c r="J133" i="6"/>
  <c r="C161" i="9" s="1"/>
  <c r="F161" s="1"/>
  <c r="K132" i="6"/>
  <c r="S160" i="7" s="1"/>
  <c r="Y160" s="1"/>
  <c r="J132" i="6"/>
  <c r="C160" i="10" s="1"/>
  <c r="K131" i="6"/>
  <c r="S159" i="7" s="1"/>
  <c r="Y159" s="1"/>
  <c r="J131" i="6"/>
  <c r="C159" i="9" s="1"/>
  <c r="F159" s="1"/>
  <c r="K130" i="6"/>
  <c r="S158" i="7" s="1"/>
  <c r="Y158" s="1"/>
  <c r="J130" i="6"/>
  <c r="C158" i="9" s="1"/>
  <c r="E158" s="1"/>
  <c r="K129" i="6"/>
  <c r="S157" i="7" s="1"/>
  <c r="Y157" s="1"/>
  <c r="J129" i="6"/>
  <c r="C157" i="10" s="1"/>
  <c r="E157" s="1"/>
  <c r="K128" i="6"/>
  <c r="S156" i="7" s="1"/>
  <c r="Y156" s="1"/>
  <c r="J128" i="6"/>
  <c r="C156" i="9" s="1"/>
  <c r="E156" s="1"/>
  <c r="K127" i="6"/>
  <c r="S155" i="7" s="1"/>
  <c r="Y155" s="1"/>
  <c r="J127" i="6"/>
  <c r="C155" i="10" s="1"/>
  <c r="K126" i="6"/>
  <c r="S154" i="7" s="1"/>
  <c r="Y154" s="1"/>
  <c r="J126" i="6"/>
  <c r="C154" i="10" s="1"/>
  <c r="F154" s="1"/>
  <c r="K125" i="6"/>
  <c r="J125"/>
  <c r="C153" i="9" s="1"/>
  <c r="F153" s="1"/>
  <c r="K124" i="6"/>
  <c r="S152" i="7" s="1"/>
  <c r="Y152" s="1"/>
  <c r="J124" i="6"/>
  <c r="C152" i="9" s="1"/>
  <c r="E152" s="1"/>
  <c r="K123" i="6"/>
  <c r="J123"/>
  <c r="C151" i="10" s="1"/>
  <c r="K122" i="6"/>
  <c r="S150" i="7" s="1"/>
  <c r="Y150" s="1"/>
  <c r="J122" i="6"/>
  <c r="C150" i="10" s="1"/>
  <c r="F150" s="1"/>
  <c r="K121" i="6"/>
  <c r="J121"/>
  <c r="C149" i="10" s="1"/>
  <c r="K120" i="6"/>
  <c r="S148" i="7" s="1"/>
  <c r="Y148" s="1"/>
  <c r="J120" i="6"/>
  <c r="C148" i="9" s="1"/>
  <c r="E148" s="1"/>
  <c r="K119" i="6"/>
  <c r="J119"/>
  <c r="C147" i="10" s="1"/>
  <c r="K118" i="6"/>
  <c r="S146" i="7" s="1"/>
  <c r="Y146" s="1"/>
  <c r="J118" i="6"/>
  <c r="C146" i="9" s="1"/>
  <c r="E146" s="1"/>
  <c r="K117" i="6"/>
  <c r="J117"/>
  <c r="C145" i="10" s="1"/>
  <c r="K116" i="6"/>
  <c r="S144" i="7" s="1"/>
  <c r="Y144" s="1"/>
  <c r="J116" i="6"/>
  <c r="C144" i="10" s="1"/>
  <c r="F144" s="1"/>
  <c r="K115" i="6"/>
  <c r="J115"/>
  <c r="C143" i="10" s="1"/>
  <c r="K114" i="6"/>
  <c r="S142" i="7" s="1"/>
  <c r="J114" i="6"/>
  <c r="C142" i="9" s="1"/>
  <c r="E142" s="1"/>
  <c r="K113" i="6"/>
  <c r="J113"/>
  <c r="C141" i="10" s="1"/>
  <c r="K112" i="6"/>
  <c r="S140" i="7" s="1"/>
  <c r="Y140" s="1"/>
  <c r="J112" i="6"/>
  <c r="C140" i="9" s="1"/>
  <c r="E140" s="1"/>
  <c r="K111" i="6"/>
  <c r="J111"/>
  <c r="C139" i="9" s="1"/>
  <c r="E139" s="1"/>
  <c r="K110" i="6"/>
  <c r="S138" i="7" s="1"/>
  <c r="J110" i="6"/>
  <c r="C138" i="10" s="1"/>
  <c r="F138" s="1"/>
  <c r="K109" i="6"/>
  <c r="J109"/>
  <c r="C137" i="10" s="1"/>
  <c r="K108" i="6"/>
  <c r="S136" i="7" s="1"/>
  <c r="Y136" s="1"/>
  <c r="J108" i="6"/>
  <c r="C136" i="9" s="1"/>
  <c r="E136" s="1"/>
  <c r="K107" i="6"/>
  <c r="J107"/>
  <c r="C135" i="10" s="1"/>
  <c r="K106" i="6"/>
  <c r="S134" i="7" s="1"/>
  <c r="J106" i="6"/>
  <c r="C134" i="9" s="1"/>
  <c r="E134" s="1"/>
  <c r="K105" i="6"/>
  <c r="J105"/>
  <c r="C133" i="9" s="1"/>
  <c r="F133" s="1"/>
  <c r="K104" i="6"/>
  <c r="S132" i="7" s="1"/>
  <c r="Y132" s="1"/>
  <c r="J104" i="6"/>
  <c r="C132" i="9" s="1"/>
  <c r="E132" s="1"/>
  <c r="K103" i="6"/>
  <c r="J103"/>
  <c r="C131" i="10" s="1"/>
  <c r="K102" i="6"/>
  <c r="S130" i="7" s="1"/>
  <c r="J102" i="6"/>
  <c r="C130" i="9" s="1"/>
  <c r="K101" i="6"/>
  <c r="J101"/>
  <c r="C129" i="10" s="1"/>
  <c r="K100" i="6"/>
  <c r="S128" i="7" s="1"/>
  <c r="Y128" s="1"/>
  <c r="J100" i="6"/>
  <c r="C128" i="9" s="1"/>
  <c r="E128" s="1"/>
  <c r="K99" i="6"/>
  <c r="J99"/>
  <c r="C127" i="9" s="1"/>
  <c r="F127" s="1"/>
  <c r="K98" i="6"/>
  <c r="S126" i="7" s="1"/>
  <c r="J98" i="6"/>
  <c r="C126" i="10" s="1"/>
  <c r="F126" s="1"/>
  <c r="K97" i="6"/>
  <c r="J97"/>
  <c r="C125" i="10" s="1"/>
  <c r="K96" i="6"/>
  <c r="S124" i="7" s="1"/>
  <c r="Y124" s="1"/>
  <c r="J96" i="6"/>
  <c r="C124" i="9" s="1"/>
  <c r="E124" s="1"/>
  <c r="K95" i="6"/>
  <c r="J95"/>
  <c r="C123" i="10" s="1"/>
  <c r="K94" i="6"/>
  <c r="S122" i="7" s="1"/>
  <c r="J94" i="6"/>
  <c r="C122" i="10" s="1"/>
  <c r="F122" s="1"/>
  <c r="K93" i="6"/>
  <c r="J93"/>
  <c r="C121" i="10" s="1"/>
  <c r="K92" i="6"/>
  <c r="S120" i="7" s="1"/>
  <c r="Y120" s="1"/>
  <c r="J92" i="6"/>
  <c r="C120" i="9" s="1"/>
  <c r="E120" s="1"/>
  <c r="K91" i="6"/>
  <c r="J91"/>
  <c r="C119" i="10" s="1"/>
  <c r="K90" i="6"/>
  <c r="S118" i="7" s="1"/>
  <c r="J90" i="6"/>
  <c r="C118" i="9" s="1"/>
  <c r="K89" i="6"/>
  <c r="J89"/>
  <c r="C117" i="10" s="1"/>
  <c r="K88" i="6"/>
  <c r="S116" i="7" s="1"/>
  <c r="Y116" s="1"/>
  <c r="J88" i="6"/>
  <c r="C116" i="9" s="1"/>
  <c r="F116" s="1"/>
  <c r="K87" i="6"/>
  <c r="J87"/>
  <c r="C115" i="10" s="1"/>
  <c r="K86" i="6"/>
  <c r="S114" i="7" s="1"/>
  <c r="J86" i="6"/>
  <c r="C114" i="9" s="1"/>
  <c r="F114" s="1"/>
  <c r="K85" i="6"/>
  <c r="J85"/>
  <c r="C113" i="9" s="1"/>
  <c r="F113" s="1"/>
  <c r="K84" i="6"/>
  <c r="S112" i="7" s="1"/>
  <c r="Y112" s="1"/>
  <c r="J84" i="6"/>
  <c r="C112" i="10" s="1"/>
  <c r="F112" s="1"/>
  <c r="K83" i="6"/>
  <c r="J83"/>
  <c r="C111" i="10" s="1"/>
  <c r="K82" i="6"/>
  <c r="S110" i="7" s="1"/>
  <c r="J82" i="6"/>
  <c r="C110" i="9" s="1"/>
  <c r="F110" s="1"/>
  <c r="K81" i="6"/>
  <c r="J81"/>
  <c r="C109" i="10" s="1"/>
  <c r="K80" i="6"/>
  <c r="S108" i="7" s="1"/>
  <c r="Y108" s="1"/>
  <c r="J80" i="6"/>
  <c r="C108" i="10" s="1"/>
  <c r="E108" s="1"/>
  <c r="K79" i="6"/>
  <c r="J79"/>
  <c r="C107" i="10" s="1"/>
  <c r="K78" i="6"/>
  <c r="S106" i="7" s="1"/>
  <c r="J78" i="6"/>
  <c r="C106" i="10" s="1"/>
  <c r="F106" s="1"/>
  <c r="K77" i="6"/>
  <c r="J77"/>
  <c r="C105" i="10" s="1"/>
  <c r="E105" s="1"/>
  <c r="K76" i="6"/>
  <c r="S104" i="7" s="1"/>
  <c r="Y104" s="1"/>
  <c r="J76" i="6"/>
  <c r="C104" i="10" s="1"/>
  <c r="F104" s="1"/>
  <c r="K75" i="6"/>
  <c r="J75"/>
  <c r="C103" i="9" s="1"/>
  <c r="F103" s="1"/>
  <c r="K74" i="6"/>
  <c r="S102" i="7" s="1"/>
  <c r="J74" i="6"/>
  <c r="C102" i="10" s="1"/>
  <c r="E102" s="1"/>
  <c r="K73" i="6"/>
  <c r="J73"/>
  <c r="C101" i="10" s="1"/>
  <c r="E101" s="1"/>
  <c r="K72" i="6"/>
  <c r="S100" i="7" s="1"/>
  <c r="Y100" s="1"/>
  <c r="J72" i="6"/>
  <c r="C100" i="10" s="1"/>
  <c r="F100" s="1"/>
  <c r="K71" i="6"/>
  <c r="J71"/>
  <c r="C99" i="9" s="1"/>
  <c r="F99" s="1"/>
  <c r="K70" i="6"/>
  <c r="S98" i="7" s="1"/>
  <c r="J70" i="6"/>
  <c r="C98" i="10" s="1"/>
  <c r="E98" s="1"/>
  <c r="K69" i="6"/>
  <c r="J69"/>
  <c r="C97" i="10" s="1"/>
  <c r="E97" s="1"/>
  <c r="K68" i="6"/>
  <c r="S96" i="7" s="1"/>
  <c r="Y96" s="1"/>
  <c r="J68" i="6"/>
  <c r="C96" i="10" s="1"/>
  <c r="F96" s="1"/>
  <c r="K67" i="6"/>
  <c r="J67"/>
  <c r="C95" i="10" s="1"/>
  <c r="E95" s="1"/>
  <c r="K66" i="6"/>
  <c r="S94" i="7" s="1"/>
  <c r="J66" i="6"/>
  <c r="C94" i="10" s="1"/>
  <c r="E94" s="1"/>
  <c r="K65" i="6"/>
  <c r="J65"/>
  <c r="C93" i="10" s="1"/>
  <c r="E93" s="1"/>
  <c r="K64" i="6"/>
  <c r="S92" i="7" s="1"/>
  <c r="Y92" s="1"/>
  <c r="J64" i="6"/>
  <c r="C92" i="10" s="1"/>
  <c r="F92" s="1"/>
  <c r="K63" i="6"/>
  <c r="J63"/>
  <c r="C91" i="9" s="1"/>
  <c r="F91" s="1"/>
  <c r="K62" i="6"/>
  <c r="S90" i="7" s="1"/>
  <c r="J62" i="6"/>
  <c r="C90" i="10" s="1"/>
  <c r="E90" s="1"/>
  <c r="K61" i="6"/>
  <c r="J61"/>
  <c r="C89" i="10" s="1"/>
  <c r="E89" s="1"/>
  <c r="K60" i="6"/>
  <c r="S88" i="7" s="1"/>
  <c r="Y88" s="1"/>
  <c r="J60" i="6"/>
  <c r="C88" i="10" s="1"/>
  <c r="F88" s="1"/>
  <c r="K59" i="6"/>
  <c r="J59"/>
  <c r="C87" i="9" s="1"/>
  <c r="F87" s="1"/>
  <c r="K58" i="6"/>
  <c r="S86" i="7" s="1"/>
  <c r="J58" i="6"/>
  <c r="C86" i="10" s="1"/>
  <c r="E86" s="1"/>
  <c r="K57" i="6"/>
  <c r="J57"/>
  <c r="C85" i="9" s="1"/>
  <c r="K56" i="6"/>
  <c r="S84" i="7" s="1"/>
  <c r="Y84" s="1"/>
  <c r="J56" i="6"/>
  <c r="C84" i="9" s="1"/>
  <c r="F84" s="1"/>
  <c r="K55" i="6"/>
  <c r="J55"/>
  <c r="C83" i="10" s="1"/>
  <c r="E83" s="1"/>
  <c r="K54" i="6"/>
  <c r="S82" i="7" s="1"/>
  <c r="J54" i="6"/>
  <c r="C82" i="10" s="1"/>
  <c r="E82" s="1"/>
  <c r="K53" i="6"/>
  <c r="J53"/>
  <c r="C81" i="9" s="1"/>
  <c r="F81" s="1"/>
  <c r="K52" i="6"/>
  <c r="S80" i="7" s="1"/>
  <c r="Y80" s="1"/>
  <c r="J52" i="6"/>
  <c r="C80" i="9" s="1"/>
  <c r="F80" s="1"/>
  <c r="K51" i="6"/>
  <c r="J51"/>
  <c r="C79" i="10" s="1"/>
  <c r="E79" s="1"/>
  <c r="K50" i="6"/>
  <c r="S78" i="7" s="1"/>
  <c r="J50" i="6"/>
  <c r="C78" i="10" s="1"/>
  <c r="E78" s="1"/>
  <c r="K49" i="6"/>
  <c r="J49"/>
  <c r="C77" i="9" s="1"/>
  <c r="F77" s="1"/>
  <c r="K48" i="6"/>
  <c r="S76" i="7" s="1"/>
  <c r="Y76" s="1"/>
  <c r="J48" i="6"/>
  <c r="C76" i="9" s="1"/>
  <c r="F76" s="1"/>
  <c r="K47" i="6"/>
  <c r="J47"/>
  <c r="C75" i="10" s="1"/>
  <c r="E75" s="1"/>
  <c r="K46" i="6"/>
  <c r="S74" i="7" s="1"/>
  <c r="J46" i="6"/>
  <c r="C74" i="9" s="1"/>
  <c r="K45" i="6"/>
  <c r="J45"/>
  <c r="C73" i="10" s="1"/>
  <c r="E73" s="1"/>
  <c r="K44" i="6"/>
  <c r="S72" i="7" s="1"/>
  <c r="Y72" s="1"/>
  <c r="J44" i="6"/>
  <c r="C72" i="9" s="1"/>
  <c r="F72" s="1"/>
  <c r="K43" i="6"/>
  <c r="J43"/>
  <c r="C71" i="10" s="1"/>
  <c r="E71" s="1"/>
  <c r="K42" i="6"/>
  <c r="S70" i="7" s="1"/>
  <c r="J42" i="6"/>
  <c r="C70" i="9" s="1"/>
  <c r="F70" s="1"/>
  <c r="K41" i="6"/>
  <c r="J41"/>
  <c r="C69" i="10" s="1"/>
  <c r="E69" s="1"/>
  <c r="K40" i="6"/>
  <c r="S68" i="7" s="1"/>
  <c r="Y68" s="1"/>
  <c r="J40" i="6"/>
  <c r="C68" i="9" s="1"/>
  <c r="F68" s="1"/>
  <c r="K39" i="6"/>
  <c r="J39"/>
  <c r="C67" i="10" s="1"/>
  <c r="E67" s="1"/>
  <c r="K38" i="6"/>
  <c r="S66" i="7" s="1"/>
  <c r="J38" i="6"/>
  <c r="C66" i="9" s="1"/>
  <c r="F66" s="1"/>
  <c r="K37" i="6"/>
  <c r="J37"/>
  <c r="C65" i="10" s="1"/>
  <c r="E65" s="1"/>
  <c r="K36" i="6"/>
  <c r="S64" i="7" s="1"/>
  <c r="Y64" s="1"/>
  <c r="J36" i="6"/>
  <c r="C64" i="10" s="1"/>
  <c r="F64" s="1"/>
  <c r="K35" i="6"/>
  <c r="J35"/>
  <c r="C63" i="9" s="1"/>
  <c r="F63" s="1"/>
  <c r="K34" i="6"/>
  <c r="S62" i="7" s="1"/>
  <c r="J34" i="6"/>
  <c r="C62" i="9" s="1"/>
  <c r="F62" s="1"/>
  <c r="K33" i="6"/>
  <c r="J33"/>
  <c r="C61" i="10" s="1"/>
  <c r="E61" s="1"/>
  <c r="K32" i="6"/>
  <c r="S60" i="7" s="1"/>
  <c r="Y60" s="1"/>
  <c r="J32" i="6"/>
  <c r="C60" i="10" s="1"/>
  <c r="F60" s="1"/>
  <c r="K31" i="6"/>
  <c r="J31"/>
  <c r="C59" i="9" s="1"/>
  <c r="F59" s="1"/>
  <c r="K30" i="6"/>
  <c r="S58" i="7" s="1"/>
  <c r="J30" i="6"/>
  <c r="C58" i="9" s="1"/>
  <c r="K29" i="6"/>
  <c r="J29"/>
  <c r="C57" i="10" s="1"/>
  <c r="E57" s="1"/>
  <c r="K28" i="6"/>
  <c r="S56" i="7" s="1"/>
  <c r="Y56" s="1"/>
  <c r="J28" i="6"/>
  <c r="C56" i="9" s="1"/>
  <c r="F56" s="1"/>
  <c r="K27" i="6"/>
  <c r="J27"/>
  <c r="C55" i="10" s="1"/>
  <c r="E55" s="1"/>
  <c r="K26" i="6"/>
  <c r="S54" i="7" s="1"/>
  <c r="J26" i="6"/>
  <c r="C54" i="10" s="1"/>
  <c r="E54" s="1"/>
  <c r="K25" i="6"/>
  <c r="J25"/>
  <c r="C53" i="10" s="1"/>
  <c r="E53" s="1"/>
  <c r="K24" i="6"/>
  <c r="S52" i="7" s="1"/>
  <c r="Y52" s="1"/>
  <c r="J24" i="6"/>
  <c r="C52" i="10" s="1"/>
  <c r="F52" s="1"/>
  <c r="K23" i="6"/>
  <c r="J23"/>
  <c r="C51" i="9" s="1"/>
  <c r="F51" s="1"/>
  <c r="K22" i="6"/>
  <c r="S50" i="7" s="1"/>
  <c r="J22" i="6"/>
  <c r="C50" i="9" s="1"/>
  <c r="E50" s="1"/>
  <c r="K21" i="6"/>
  <c r="J21"/>
  <c r="C49" i="10" s="1"/>
  <c r="E49" s="1"/>
  <c r="K20" i="6"/>
  <c r="S48" i="7" s="1"/>
  <c r="Y48" s="1"/>
  <c r="J20" i="6"/>
  <c r="C48" i="9" s="1"/>
  <c r="F48" s="1"/>
  <c r="K19" i="6"/>
  <c r="J19"/>
  <c r="C47" i="10" s="1"/>
  <c r="E47" s="1"/>
  <c r="J10" i="6"/>
  <c r="D35" i="7" s="1"/>
  <c r="C11" i="6"/>
  <c r="E18"/>
  <c r="I122"/>
  <c r="D150" i="7" s="1"/>
  <c r="I121" i="6"/>
  <c r="T149" i="7" s="1"/>
  <c r="I120" i="6"/>
  <c r="L148" i="7" s="1"/>
  <c r="I119" i="6"/>
  <c r="L147" i="7" s="1"/>
  <c r="I118" i="6"/>
  <c r="T146" i="7" s="1"/>
  <c r="I117" i="6"/>
  <c r="T145" i="7" s="1"/>
  <c r="I116" i="6"/>
  <c r="L144" i="7" s="1"/>
  <c r="I115" i="6"/>
  <c r="L143" i="7" s="1"/>
  <c r="I114" i="6"/>
  <c r="T142" i="7" s="1"/>
  <c r="I113" i="6"/>
  <c r="T141" i="7" s="1"/>
  <c r="I112" i="6"/>
  <c r="L140" i="7" s="1"/>
  <c r="I111" i="6"/>
  <c r="L139" i="7" s="1"/>
  <c r="I110" i="6"/>
  <c r="T138" i="7" s="1"/>
  <c r="I109" i="6"/>
  <c r="T137" i="7" s="1"/>
  <c r="I108" i="6"/>
  <c r="L136" i="7" s="1"/>
  <c r="I107" i="6"/>
  <c r="L135" i="7" s="1"/>
  <c r="I106" i="6"/>
  <c r="T134" i="7" s="1"/>
  <c r="I105" i="6"/>
  <c r="T133" i="7" s="1"/>
  <c r="I104" i="6"/>
  <c r="L132" i="7" s="1"/>
  <c r="I103" i="6"/>
  <c r="L131" i="7" s="1"/>
  <c r="I102" i="6"/>
  <c r="T130" i="7" s="1"/>
  <c r="I101" i="6"/>
  <c r="T129" i="7" s="1"/>
  <c r="I100" i="6"/>
  <c r="L128" i="7" s="1"/>
  <c r="I99" i="6"/>
  <c r="L127" i="7" s="1"/>
  <c r="I98" i="6"/>
  <c r="T126" i="7" s="1"/>
  <c r="I97" i="6"/>
  <c r="T125" i="7" s="1"/>
  <c r="I96" i="6"/>
  <c r="L124" i="7" s="1"/>
  <c r="I95" i="6"/>
  <c r="L123" i="7" s="1"/>
  <c r="I94" i="6"/>
  <c r="T122" i="7" s="1"/>
  <c r="I93" i="6"/>
  <c r="T121" i="7" s="1"/>
  <c r="I92" i="6"/>
  <c r="L120" i="7" s="1"/>
  <c r="I91" i="6"/>
  <c r="L119" i="7" s="1"/>
  <c r="I90" i="6"/>
  <c r="T118" i="7" s="1"/>
  <c r="I89" i="6"/>
  <c r="T117" i="7" s="1"/>
  <c r="I88" i="6"/>
  <c r="L116" i="7" s="1"/>
  <c r="I87" i="6"/>
  <c r="L115" i="7" s="1"/>
  <c r="I86" i="6"/>
  <c r="T114" i="7" s="1"/>
  <c r="I85" i="6"/>
  <c r="T113" i="7" s="1"/>
  <c r="I84" i="6"/>
  <c r="L112" i="7" s="1"/>
  <c r="I83" i="6"/>
  <c r="L111" i="7" s="1"/>
  <c r="I82" i="6"/>
  <c r="T110" i="7" s="1"/>
  <c r="I81" i="6"/>
  <c r="T109" i="7" s="1"/>
  <c r="I80" i="6"/>
  <c r="L108" i="7" s="1"/>
  <c r="I79" i="6"/>
  <c r="L107" i="7" s="1"/>
  <c r="I78" i="6"/>
  <c r="T106" i="7" s="1"/>
  <c r="I77" i="6"/>
  <c r="T105" i="7" s="1"/>
  <c r="I76" i="6"/>
  <c r="L104" i="7" s="1"/>
  <c r="I75" i="6"/>
  <c r="L103" i="7" s="1"/>
  <c r="I74" i="6"/>
  <c r="T102" i="7" s="1"/>
  <c r="I73" i="6"/>
  <c r="T101" i="7" s="1"/>
  <c r="I72" i="6"/>
  <c r="L100" i="7" s="1"/>
  <c r="I71" i="6"/>
  <c r="L99" i="7" s="1"/>
  <c r="I70" i="6"/>
  <c r="T98" i="7" s="1"/>
  <c r="I69" i="6"/>
  <c r="T97" i="7" s="1"/>
  <c r="I68" i="6"/>
  <c r="L96" i="7" s="1"/>
  <c r="I67" i="6"/>
  <c r="L95" i="7" s="1"/>
  <c r="I66" i="6"/>
  <c r="T94" i="7" s="1"/>
  <c r="I65" i="6"/>
  <c r="T93" i="7" s="1"/>
  <c r="I64" i="6"/>
  <c r="L92" i="7" s="1"/>
  <c r="I63" i="6"/>
  <c r="L91" i="7" s="1"/>
  <c r="I62" i="6"/>
  <c r="T90" i="7" s="1"/>
  <c r="I61" i="6"/>
  <c r="T89" i="7" s="1"/>
  <c r="I60" i="6"/>
  <c r="L88" i="7" s="1"/>
  <c r="I59" i="6"/>
  <c r="L87" i="7" s="1"/>
  <c r="I58" i="6"/>
  <c r="T86" i="7" s="1"/>
  <c r="I57" i="6"/>
  <c r="T85" i="7" s="1"/>
  <c r="I56" i="6"/>
  <c r="L84" i="7" s="1"/>
  <c r="I55" i="6"/>
  <c r="L83" i="7" s="1"/>
  <c r="I54" i="6"/>
  <c r="T82" i="7" s="1"/>
  <c r="I53" i="6"/>
  <c r="T81" i="7" s="1"/>
  <c r="I52" i="6"/>
  <c r="L80" i="7" s="1"/>
  <c r="I51" i="6"/>
  <c r="L79" i="7" s="1"/>
  <c r="I50" i="6"/>
  <c r="T78" i="7" s="1"/>
  <c r="I49" i="6"/>
  <c r="T77" i="7" s="1"/>
  <c r="I48" i="6"/>
  <c r="L76" i="7" s="1"/>
  <c r="I47" i="6"/>
  <c r="L75" i="7" s="1"/>
  <c r="I46" i="6"/>
  <c r="T74" i="7" s="1"/>
  <c r="I45" i="6"/>
  <c r="T73" i="7" s="1"/>
  <c r="I44" i="6"/>
  <c r="L72" i="7" s="1"/>
  <c r="I43" i="6"/>
  <c r="L71" i="7" s="1"/>
  <c r="I42" i="6"/>
  <c r="T70" i="7" s="1"/>
  <c r="I41" i="6"/>
  <c r="T69" i="7" s="1"/>
  <c r="I40" i="6"/>
  <c r="L68" i="7" s="1"/>
  <c r="I39" i="6"/>
  <c r="L67" i="7" s="1"/>
  <c r="I38" i="6"/>
  <c r="T66" i="7" s="1"/>
  <c r="I37" i="6"/>
  <c r="T65" i="7" s="1"/>
  <c r="I36" i="6"/>
  <c r="L64" i="7" s="1"/>
  <c r="I35" i="6"/>
  <c r="L63" i="7" s="1"/>
  <c r="I34" i="6"/>
  <c r="T62" i="7" s="1"/>
  <c r="I33" i="6"/>
  <c r="T61" i="7" s="1"/>
  <c r="I32" i="6"/>
  <c r="L60" i="7" s="1"/>
  <c r="I31" i="6"/>
  <c r="L59" i="7" s="1"/>
  <c r="I30" i="6"/>
  <c r="T58" i="7" s="1"/>
  <c r="I29" i="6"/>
  <c r="T57" i="7" s="1"/>
  <c r="I28" i="6"/>
  <c r="L56" i="7" s="1"/>
  <c r="I27" i="6"/>
  <c r="L55" i="7" s="1"/>
  <c r="I26" i="6"/>
  <c r="T54" i="7" s="1"/>
  <c r="I25" i="6"/>
  <c r="T53" i="7" s="1"/>
  <c r="I24" i="6"/>
  <c r="L52" i="7" s="1"/>
  <c r="I23" i="6"/>
  <c r="L51" i="7" s="1"/>
  <c r="I22" i="6"/>
  <c r="T50" i="7" s="1"/>
  <c r="I21" i="6"/>
  <c r="T49" i="7" s="1"/>
  <c r="I20" i="6"/>
  <c r="L48" i="7" s="1"/>
  <c r="I19" i="6"/>
  <c r="D47" i="7" s="1"/>
  <c r="H21" i="6"/>
  <c r="H22" s="1"/>
  <c r="H23" s="1"/>
  <c r="H24" s="1"/>
  <c r="H25" s="1"/>
  <c r="H26" s="1"/>
  <c r="H27" s="1"/>
  <c r="H28" s="1"/>
  <c r="H29" s="1"/>
  <c r="H30" s="1"/>
  <c r="H31" s="1"/>
  <c r="H32" s="1"/>
  <c r="H33" s="1"/>
  <c r="H34" s="1"/>
  <c r="H35" s="1"/>
  <c r="H36" s="1"/>
  <c r="H37" s="1"/>
  <c r="H38" s="1"/>
  <c r="H39" s="1"/>
  <c r="H40" s="1"/>
  <c r="H41" s="1"/>
  <c r="H42" s="1"/>
  <c r="H43" s="1"/>
  <c r="H44" s="1"/>
  <c r="H45" s="1"/>
  <c r="H46" s="1"/>
  <c r="H47" s="1"/>
  <c r="H48" s="1"/>
  <c r="H49" s="1"/>
  <c r="H50" s="1"/>
  <c r="H51" s="1"/>
  <c r="H52" s="1"/>
  <c r="H53" s="1"/>
  <c r="H54" s="1"/>
  <c r="H55" s="1"/>
  <c r="H56" s="1"/>
  <c r="H57" s="1"/>
  <c r="H58" s="1"/>
  <c r="H59" s="1"/>
  <c r="H60" s="1"/>
  <c r="H61" s="1"/>
  <c r="H62" s="1"/>
  <c r="H63" s="1"/>
  <c r="H64" s="1"/>
  <c r="H65" s="1"/>
  <c r="H66" s="1"/>
  <c r="H67" s="1"/>
  <c r="H68" s="1"/>
  <c r="H69" s="1"/>
  <c r="H70" s="1"/>
  <c r="H71" s="1"/>
  <c r="H72" s="1"/>
  <c r="H73" s="1"/>
  <c r="H74" s="1"/>
  <c r="H75" s="1"/>
  <c r="H76" s="1"/>
  <c r="H77" s="1"/>
  <c r="H78" s="1"/>
  <c r="H79" s="1"/>
  <c r="H80" s="1"/>
  <c r="H81" s="1"/>
  <c r="H82" s="1"/>
  <c r="H83" s="1"/>
  <c r="H84" s="1"/>
  <c r="H85" s="1"/>
  <c r="H86" s="1"/>
  <c r="H87" s="1"/>
  <c r="H88" s="1"/>
  <c r="H89" s="1"/>
  <c r="H90" s="1"/>
  <c r="H91" s="1"/>
  <c r="H92" s="1"/>
  <c r="H93" s="1"/>
  <c r="H94" s="1"/>
  <c r="H95" s="1"/>
  <c r="H96" s="1"/>
  <c r="H97" s="1"/>
  <c r="H98" s="1"/>
  <c r="H99" s="1"/>
  <c r="H100" s="1"/>
  <c r="H101" s="1"/>
  <c r="H102" s="1"/>
  <c r="H103" s="1"/>
  <c r="H104" s="1"/>
  <c r="H105" s="1"/>
  <c r="H106" s="1"/>
  <c r="H107" s="1"/>
  <c r="H108" s="1"/>
  <c r="H109" s="1"/>
  <c r="H110" s="1"/>
  <c r="H111" s="1"/>
  <c r="H112" s="1"/>
  <c r="H113" s="1"/>
  <c r="H114" s="1"/>
  <c r="H115" s="1"/>
  <c r="H116" s="1"/>
  <c r="H117" s="1"/>
  <c r="H118" s="1"/>
  <c r="H119" s="1"/>
  <c r="H120" s="1"/>
  <c r="H121" s="1"/>
  <c r="H122" s="1"/>
  <c r="H123" s="1"/>
  <c r="H124" s="1"/>
  <c r="H125" s="1"/>
  <c r="H126" s="1"/>
  <c r="H127" s="1"/>
  <c r="H128" s="1"/>
  <c r="H129" s="1"/>
  <c r="H130" s="1"/>
  <c r="H131" s="1"/>
  <c r="H132" s="1"/>
  <c r="H133" s="1"/>
  <c r="H134" s="1"/>
  <c r="H135" s="1"/>
  <c r="H136" s="1"/>
  <c r="H137" s="1"/>
  <c r="H138" s="1"/>
  <c r="H139" s="1"/>
  <c r="H140" s="1"/>
  <c r="H141" s="1"/>
  <c r="H142" s="1"/>
  <c r="H143" s="1"/>
  <c r="H144" s="1"/>
  <c r="H145" s="1"/>
  <c r="H146" s="1"/>
  <c r="H147" s="1"/>
  <c r="H148" s="1"/>
  <c r="H149" s="1"/>
  <c r="H150" s="1"/>
  <c r="H151" s="1"/>
  <c r="H152" s="1"/>
  <c r="H153" s="1"/>
  <c r="H154" s="1"/>
  <c r="H155" s="1"/>
  <c r="H156" s="1"/>
  <c r="H157" s="1"/>
  <c r="H158" s="1"/>
  <c r="H159" s="1"/>
  <c r="H160" s="1"/>
  <c r="H161" s="1"/>
  <c r="H162" s="1"/>
  <c r="H163" s="1"/>
  <c r="H164" s="1"/>
  <c r="H165" s="1"/>
  <c r="H166" s="1"/>
  <c r="H167" s="1"/>
  <c r="H168" s="1"/>
  <c r="H169" s="1"/>
  <c r="H170" s="1"/>
  <c r="H171" s="1"/>
  <c r="H172" s="1"/>
  <c r="H173" s="1"/>
  <c r="H174" s="1"/>
  <c r="H175" s="1"/>
  <c r="H176" s="1"/>
  <c r="H177" s="1"/>
  <c r="H178" s="1"/>
  <c r="H179" s="1"/>
  <c r="H180" s="1"/>
  <c r="H181" s="1"/>
  <c r="H182" s="1"/>
  <c r="H183" s="1"/>
  <c r="H184" s="1"/>
  <c r="H185" s="1"/>
  <c r="H186" s="1"/>
  <c r="H187" s="1"/>
  <c r="H188" s="1"/>
  <c r="H189" s="1"/>
  <c r="H190" s="1"/>
  <c r="H191" s="1"/>
  <c r="H192" s="1"/>
  <c r="H193" s="1"/>
  <c r="H194" s="1"/>
  <c r="H195" s="1"/>
  <c r="H196" s="1"/>
  <c r="H197" s="1"/>
  <c r="H198" s="1"/>
  <c r="H199" s="1"/>
  <c r="H200" s="1"/>
  <c r="H201" s="1"/>
  <c r="H202" s="1"/>
  <c r="H203" s="1"/>
  <c r="H204" s="1"/>
  <c r="H205" s="1"/>
  <c r="H206" s="1"/>
  <c r="H207" s="1"/>
  <c r="H208" s="1"/>
  <c r="H209" s="1"/>
  <c r="H210" s="1"/>
  <c r="H211" s="1"/>
  <c r="H212" s="1"/>
  <c r="H213" s="1"/>
  <c r="H214" s="1"/>
  <c r="H215" s="1"/>
  <c r="H216" s="1"/>
  <c r="H217" s="1"/>
  <c r="H218" s="1"/>
  <c r="H219" s="1"/>
  <c r="H220" s="1"/>
  <c r="H221" s="1"/>
  <c r="H222" s="1"/>
  <c r="H223" s="1"/>
  <c r="H224" s="1"/>
  <c r="H225" s="1"/>
  <c r="H226" s="1"/>
  <c r="H227" s="1"/>
  <c r="H228" s="1"/>
  <c r="H229" s="1"/>
  <c r="H230" s="1"/>
  <c r="H231" s="1"/>
  <c r="H232" s="1"/>
  <c r="H233" s="1"/>
  <c r="H234" s="1"/>
  <c r="H235" s="1"/>
  <c r="H236" s="1"/>
  <c r="H237" s="1"/>
  <c r="H20"/>
  <c r="F1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D154" i="9" s="1"/>
  <c r="I125" i="6"/>
  <c r="D154" i="11" s="1"/>
  <c r="I124" i="6"/>
  <c r="I123"/>
  <c r="A19"/>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C96" i="5"/>
  <c r="D47" i="4"/>
  <c r="G47" s="1"/>
  <c r="D48"/>
  <c r="G48" s="1"/>
  <c r="D49"/>
  <c r="G49" s="1"/>
  <c r="D50"/>
  <c r="G50" s="1"/>
  <c r="D51"/>
  <c r="G51" s="1"/>
  <c r="D52"/>
  <c r="G52" s="1"/>
  <c r="D53"/>
  <c r="G53" s="1"/>
  <c r="D54"/>
  <c r="G54" s="1"/>
  <c r="D55"/>
  <c r="G55" s="1"/>
  <c r="D56"/>
  <c r="G56" s="1"/>
  <c r="D57"/>
  <c r="G57" s="1"/>
  <c r="D58"/>
  <c r="G58" s="1"/>
  <c r="D59"/>
  <c r="G59" s="1"/>
  <c r="D60"/>
  <c r="G60" s="1"/>
  <c r="D61"/>
  <c r="G61" s="1"/>
  <c r="D62"/>
  <c r="G62" s="1"/>
  <c r="D63"/>
  <c r="G63" s="1"/>
  <c r="D64"/>
  <c r="G64" s="1"/>
  <c r="D65"/>
  <c r="G65" s="1"/>
  <c r="D66"/>
  <c r="G66" s="1"/>
  <c r="D67"/>
  <c r="G67" s="1"/>
  <c r="D68"/>
  <c r="G68" s="1"/>
  <c r="D69"/>
  <c r="G69" s="1"/>
  <c r="D70"/>
  <c r="G70" s="1"/>
  <c r="D71"/>
  <c r="G71" s="1"/>
  <c r="D72"/>
  <c r="G72" s="1"/>
  <c r="D73"/>
  <c r="G73" s="1"/>
  <c r="D74"/>
  <c r="G74" s="1"/>
  <c r="D75"/>
  <c r="G75" s="1"/>
  <c r="D76"/>
  <c r="G76" s="1"/>
  <c r="D77"/>
  <c r="G77" s="1"/>
  <c r="D78"/>
  <c r="G78" s="1"/>
  <c r="D79"/>
  <c r="G79"/>
  <c r="D80"/>
  <c r="G80" s="1"/>
  <c r="D81"/>
  <c r="G81" s="1"/>
  <c r="D82"/>
  <c r="G82" s="1"/>
  <c r="D83"/>
  <c r="G83" s="1"/>
  <c r="D84"/>
  <c r="G84" s="1"/>
  <c r="D85"/>
  <c r="G85" s="1"/>
  <c r="D86"/>
  <c r="G86" s="1"/>
  <c r="D87"/>
  <c r="G87" s="1"/>
  <c r="D88"/>
  <c r="G88" s="1"/>
  <c r="D89"/>
  <c r="G89" s="1"/>
  <c r="D90"/>
  <c r="G90" s="1"/>
  <c r="D91"/>
  <c r="G91" s="1"/>
  <c r="D92"/>
  <c r="G92" s="1"/>
  <c r="D93"/>
  <c r="G93" s="1"/>
  <c r="D94"/>
  <c r="G94" s="1"/>
  <c r="D95"/>
  <c r="G95" s="1"/>
  <c r="D96"/>
  <c r="G96" s="1"/>
  <c r="D97"/>
  <c r="G97" s="1"/>
  <c r="D98"/>
  <c r="G98" s="1"/>
  <c r="D99"/>
  <c r="G99" s="1"/>
  <c r="D100"/>
  <c r="G100" s="1"/>
  <c r="D101"/>
  <c r="G101" s="1"/>
  <c r="D102"/>
  <c r="G102" s="1"/>
  <c r="D103"/>
  <c r="G103" s="1"/>
  <c r="D104"/>
  <c r="G104" s="1"/>
  <c r="D105"/>
  <c r="G105" s="1"/>
  <c r="D106"/>
  <c r="G106" s="1"/>
  <c r="D107"/>
  <c r="G107" s="1"/>
  <c r="D108"/>
  <c r="G108" s="1"/>
  <c r="D109"/>
  <c r="G109" s="1"/>
  <c r="D110"/>
  <c r="G110" s="1"/>
  <c r="D111"/>
  <c r="G111" s="1"/>
  <c r="D112"/>
  <c r="G112" s="1"/>
  <c r="D113"/>
  <c r="G113" s="1"/>
  <c r="D114"/>
  <c r="G114" s="1"/>
  <c r="D115"/>
  <c r="G115" s="1"/>
  <c r="D116"/>
  <c r="G116" s="1"/>
  <c r="D117"/>
  <c r="G117" s="1"/>
  <c r="D118"/>
  <c r="G118" s="1"/>
  <c r="D119"/>
  <c r="G119" s="1"/>
  <c r="D120"/>
  <c r="G120" s="1"/>
  <c r="D121"/>
  <c r="G121" s="1"/>
  <c r="D122"/>
  <c r="G122" s="1"/>
  <c r="D123"/>
  <c r="G123" s="1"/>
  <c r="D124"/>
  <c r="G124" s="1"/>
  <c r="D125"/>
  <c r="G125" s="1"/>
  <c r="D126"/>
  <c r="G126" s="1"/>
  <c r="D127"/>
  <c r="G127" s="1"/>
  <c r="D128"/>
  <c r="G128" s="1"/>
  <c r="D129"/>
  <c r="G129" s="1"/>
  <c r="D130"/>
  <c r="G130" s="1"/>
  <c r="D131"/>
  <c r="G131" s="1"/>
  <c r="D132"/>
  <c r="G132" s="1"/>
  <c r="D133"/>
  <c r="G133" s="1"/>
  <c r="D134"/>
  <c r="G134" s="1"/>
  <c r="D135"/>
  <c r="G135" s="1"/>
  <c r="D136"/>
  <c r="G136" s="1"/>
  <c r="D137"/>
  <c r="G137" s="1"/>
  <c r="D138"/>
  <c r="G138" s="1"/>
  <c r="D139"/>
  <c r="G139" s="1"/>
  <c r="D140"/>
  <c r="G140" s="1"/>
  <c r="D141"/>
  <c r="G141" s="1"/>
  <c r="D142"/>
  <c r="G142" s="1"/>
  <c r="D143"/>
  <c r="G143" s="1"/>
  <c r="D144"/>
  <c r="G144" s="1"/>
  <c r="D145"/>
  <c r="G145" s="1"/>
  <c r="D146"/>
  <c r="G146" s="1"/>
  <c r="D147"/>
  <c r="G147" s="1"/>
  <c r="D148"/>
  <c r="G148" s="1"/>
  <c r="D149"/>
  <c r="G149" s="1"/>
  <c r="D150"/>
  <c r="G150" s="1"/>
  <c r="D151"/>
  <c r="G151" s="1"/>
  <c r="D152"/>
  <c r="G152" s="1"/>
  <c r="D153"/>
  <c r="G153" s="1"/>
  <c r="D154"/>
  <c r="G154" s="1"/>
  <c r="D155"/>
  <c r="G155" s="1"/>
  <c r="D156"/>
  <c r="G156" s="1"/>
  <c r="D157"/>
  <c r="G157" s="1"/>
  <c r="D158"/>
  <c r="G158" s="1"/>
  <c r="D159"/>
  <c r="G159"/>
  <c r="D160"/>
  <c r="G160" s="1"/>
  <c r="D161"/>
  <c r="G161" s="1"/>
  <c r="D162"/>
  <c r="G162" s="1"/>
  <c r="D163"/>
  <c r="G163" s="1"/>
  <c r="D164"/>
  <c r="G164" s="1"/>
  <c r="D165"/>
  <c r="G165"/>
  <c r="D166"/>
  <c r="G166" s="1"/>
  <c r="D167"/>
  <c r="G167" s="1"/>
  <c r="D168"/>
  <c r="G168" s="1"/>
  <c r="D169"/>
  <c r="G169" s="1"/>
  <c r="D170"/>
  <c r="G170" s="1"/>
  <c r="D171"/>
  <c r="G171"/>
  <c r="D172"/>
  <c r="G172" s="1"/>
  <c r="D173"/>
  <c r="G173" s="1"/>
  <c r="D174"/>
  <c r="G174" s="1"/>
  <c r="D175"/>
  <c r="G175" s="1"/>
  <c r="D176"/>
  <c r="G176" s="1"/>
  <c r="D177"/>
  <c r="G177" s="1"/>
  <c r="D178"/>
  <c r="G178" s="1"/>
  <c r="D179"/>
  <c r="G179" s="1"/>
  <c r="D180"/>
  <c r="G180" s="1"/>
  <c r="D181"/>
  <c r="G181" s="1"/>
  <c r="D182"/>
  <c r="G182" s="1"/>
  <c r="D183"/>
  <c r="G183" s="1"/>
  <c r="D184"/>
  <c r="G184" s="1"/>
  <c r="D185"/>
  <c r="G185" s="1"/>
  <c r="D186"/>
  <c r="G186" s="1"/>
  <c r="D187"/>
  <c r="G187" s="1"/>
  <c r="D188"/>
  <c r="G188" s="1"/>
  <c r="D189"/>
  <c r="G189" s="1"/>
  <c r="D190"/>
  <c r="G190" s="1"/>
  <c r="D191"/>
  <c r="G191"/>
  <c r="D192"/>
  <c r="G192" s="1"/>
  <c r="D193"/>
  <c r="G193" s="1"/>
  <c r="D194"/>
  <c r="G194" s="1"/>
  <c r="D195"/>
  <c r="G195" s="1"/>
  <c r="D196"/>
  <c r="G196" s="1"/>
  <c r="D197"/>
  <c r="G197"/>
  <c r="D198"/>
  <c r="G198" s="1"/>
  <c r="D199"/>
  <c r="G199" s="1"/>
  <c r="D200"/>
  <c r="G200" s="1"/>
  <c r="D201"/>
  <c r="G201" s="1"/>
  <c r="D202"/>
  <c r="G202" s="1"/>
  <c r="D203"/>
  <c r="G203"/>
  <c r="D204"/>
  <c r="G204" s="1"/>
  <c r="D205"/>
  <c r="G205" s="1"/>
  <c r="D206"/>
  <c r="G206" s="1"/>
  <c r="D207"/>
  <c r="G207" s="1"/>
  <c r="D208"/>
  <c r="G208" s="1"/>
  <c r="D209"/>
  <c r="G209" s="1"/>
  <c r="D210"/>
  <c r="G210" s="1"/>
  <c r="D211"/>
  <c r="G211" s="1"/>
  <c r="D212"/>
  <c r="G212" s="1"/>
  <c r="D213"/>
  <c r="G213" s="1"/>
  <c r="D214"/>
  <c r="G214" s="1"/>
  <c r="D215"/>
  <c r="G215" s="1"/>
  <c r="D216"/>
  <c r="G216" s="1"/>
  <c r="D217"/>
  <c r="G217" s="1"/>
  <c r="D218"/>
  <c r="G218" s="1"/>
  <c r="D219"/>
  <c r="G219" s="1"/>
  <c r="D220"/>
  <c r="G220" s="1"/>
  <c r="D221"/>
  <c r="G221" s="1"/>
  <c r="D222"/>
  <c r="G222" s="1"/>
  <c r="D223"/>
  <c r="G223" s="1"/>
  <c r="D224"/>
  <c r="G224" s="1"/>
  <c r="D225"/>
  <c r="G225" s="1"/>
  <c r="D226"/>
  <c r="G226"/>
  <c r="D227"/>
  <c r="G227" s="1"/>
  <c r="D228"/>
  <c r="G228"/>
  <c r="D229"/>
  <c r="G229" s="1"/>
  <c r="D230"/>
  <c r="G230" s="1"/>
  <c r="D231"/>
  <c r="G231" s="1"/>
  <c r="D232"/>
  <c r="G232" s="1"/>
  <c r="D233"/>
  <c r="G233" s="1"/>
  <c r="D234"/>
  <c r="G234" s="1"/>
  <c r="D235"/>
  <c r="G235" s="1"/>
  <c r="D236"/>
  <c r="G236" s="1"/>
  <c r="D237"/>
  <c r="G237" s="1"/>
  <c r="D238"/>
  <c r="G238" s="1"/>
  <c r="D239"/>
  <c r="G239" s="1"/>
  <c r="D240"/>
  <c r="G240" s="1"/>
  <c r="D241"/>
  <c r="G241" s="1"/>
  <c r="D242"/>
  <c r="G242"/>
  <c r="D243"/>
  <c r="G243" s="1"/>
  <c r="D244"/>
  <c r="G244" s="1"/>
  <c r="D245"/>
  <c r="G245" s="1"/>
  <c r="D246"/>
  <c r="G246" s="1"/>
  <c r="D247"/>
  <c r="G247" s="1"/>
  <c r="D248"/>
  <c r="G248" s="1"/>
  <c r="D249"/>
  <c r="G249" s="1"/>
  <c r="D250"/>
  <c r="G250" s="1"/>
  <c r="D251"/>
  <c r="G251" s="1"/>
  <c r="D252"/>
  <c r="G252" s="1"/>
  <c r="D253"/>
  <c r="G253" s="1"/>
  <c r="D254"/>
  <c r="G254" s="1"/>
  <c r="D255"/>
  <c r="G255" s="1"/>
  <c r="D256"/>
  <c r="G256" s="1"/>
  <c r="D257"/>
  <c r="G257" s="1"/>
  <c r="D258"/>
  <c r="G258"/>
  <c r="D259"/>
  <c r="G259" s="1"/>
  <c r="D260"/>
  <c r="G260"/>
  <c r="D261"/>
  <c r="G261" s="1"/>
  <c r="D262"/>
  <c r="G262" s="1"/>
  <c r="D263"/>
  <c r="G263" s="1"/>
  <c r="D264"/>
  <c r="G264" s="1"/>
  <c r="D265"/>
  <c r="G265" s="1"/>
  <c r="D266"/>
  <c r="G266" s="1"/>
  <c r="D267"/>
  <c r="G267" s="1"/>
  <c r="D268"/>
  <c r="G268" s="1"/>
  <c r="D269"/>
  <c r="G269" s="1"/>
  <c r="D270"/>
  <c r="G270" s="1"/>
  <c r="D271"/>
  <c r="G271" s="1"/>
  <c r="D272"/>
  <c r="G272" s="1"/>
  <c r="D273"/>
  <c r="G273" s="1"/>
  <c r="D274"/>
  <c r="G274"/>
  <c r="D275"/>
  <c r="G275" s="1"/>
  <c r="D276"/>
  <c r="G276"/>
  <c r="D277"/>
  <c r="G277" s="1"/>
  <c r="D278"/>
  <c r="G278" s="1"/>
  <c r="D279"/>
  <c r="G279" s="1"/>
  <c r="D280"/>
  <c r="G280" s="1"/>
  <c r="D281"/>
  <c r="G281" s="1"/>
  <c r="D282"/>
  <c r="G282"/>
  <c r="D283"/>
  <c r="G283" s="1"/>
  <c r="D284"/>
  <c r="G284" s="1"/>
  <c r="D285"/>
  <c r="G285" s="1"/>
  <c r="D286"/>
  <c r="G286" s="1"/>
  <c r="D287"/>
  <c r="G287" s="1"/>
  <c r="D288"/>
  <c r="G288" s="1"/>
  <c r="D289"/>
  <c r="G289" s="1"/>
  <c r="D290"/>
  <c r="G290"/>
  <c r="D291"/>
  <c r="G291" s="1"/>
  <c r="D292"/>
  <c r="G292" s="1"/>
  <c r="D293"/>
  <c r="G293" s="1"/>
  <c r="D294"/>
  <c r="G294" s="1"/>
  <c r="D295"/>
  <c r="G295" s="1"/>
  <c r="D296"/>
  <c r="G296" s="1"/>
  <c r="D297"/>
  <c r="G297" s="1"/>
  <c r="D298"/>
  <c r="G298"/>
  <c r="D299"/>
  <c r="G299" s="1"/>
  <c r="D300"/>
  <c r="G300" s="1"/>
  <c r="D301"/>
  <c r="G301" s="1"/>
  <c r="E24"/>
  <c r="K58"/>
  <c r="N58" s="1"/>
  <c r="R77"/>
  <c r="U77" s="1"/>
  <c r="R78"/>
  <c r="U78" s="1"/>
  <c r="R79"/>
  <c r="U79" s="1"/>
  <c r="R80"/>
  <c r="U80" s="1"/>
  <c r="R81"/>
  <c r="U81" s="1"/>
  <c r="R82"/>
  <c r="U82" s="1"/>
  <c r="R83"/>
  <c r="U83"/>
  <c r="R84"/>
  <c r="U84" s="1"/>
  <c r="R85"/>
  <c r="U85" s="1"/>
  <c r="R86"/>
  <c r="U86" s="1"/>
  <c r="R87"/>
  <c r="U87" s="1"/>
  <c r="R88"/>
  <c r="U88" s="1"/>
  <c r="R89"/>
  <c r="U89" s="1"/>
  <c r="R90"/>
  <c r="U90" s="1"/>
  <c r="R68"/>
  <c r="U68" s="1"/>
  <c r="R69"/>
  <c r="U69" s="1"/>
  <c r="R70"/>
  <c r="U70" s="1"/>
  <c r="R71"/>
  <c r="U71" s="1"/>
  <c r="R72"/>
  <c r="U72" s="1"/>
  <c r="R73"/>
  <c r="U73" s="1"/>
  <c r="R74"/>
  <c r="U74" s="1"/>
  <c r="R75"/>
  <c r="U75" s="1"/>
  <c r="R76"/>
  <c r="U76" s="1"/>
  <c r="R67"/>
  <c r="U67" s="1"/>
  <c r="R66"/>
  <c r="U66" s="1"/>
  <c r="R47"/>
  <c r="U47" s="1"/>
  <c r="R48"/>
  <c r="U48" s="1"/>
  <c r="R49"/>
  <c r="U49" s="1"/>
  <c r="R50"/>
  <c r="U50" s="1"/>
  <c r="R51"/>
  <c r="U51" s="1"/>
  <c r="R52"/>
  <c r="U52" s="1"/>
  <c r="R53"/>
  <c r="U53" s="1"/>
  <c r="R54"/>
  <c r="U54" s="1"/>
  <c r="R55"/>
  <c r="U55" s="1"/>
  <c r="R56"/>
  <c r="U56" s="1"/>
  <c r="R57"/>
  <c r="U57" s="1"/>
  <c r="R58"/>
  <c r="U58" s="1"/>
  <c r="R59"/>
  <c r="U59" s="1"/>
  <c r="R60"/>
  <c r="U60" s="1"/>
  <c r="R61"/>
  <c r="U61" s="1"/>
  <c r="R62"/>
  <c r="U62" s="1"/>
  <c r="R63"/>
  <c r="U63" s="1"/>
  <c r="R64"/>
  <c r="U64" s="1"/>
  <c r="R65"/>
  <c r="U65" s="1"/>
  <c r="R91"/>
  <c r="U91" s="1"/>
  <c r="R92"/>
  <c r="U92" s="1"/>
  <c r="R93"/>
  <c r="U93" s="1"/>
  <c r="R94"/>
  <c r="U94" s="1"/>
  <c r="R95"/>
  <c r="U95" s="1"/>
  <c r="R96"/>
  <c r="U96" s="1"/>
  <c r="R97"/>
  <c r="U97" s="1"/>
  <c r="R98"/>
  <c r="U98" s="1"/>
  <c r="R99"/>
  <c r="U99" s="1"/>
  <c r="R100"/>
  <c r="U100" s="1"/>
  <c r="R101"/>
  <c r="U101" s="1"/>
  <c r="R102"/>
  <c r="U102" s="1"/>
  <c r="R103"/>
  <c r="U103" s="1"/>
  <c r="R104"/>
  <c r="U104" s="1"/>
  <c r="R105"/>
  <c r="U105" s="1"/>
  <c r="R106"/>
  <c r="U106" s="1"/>
  <c r="R107"/>
  <c r="U107" s="1"/>
  <c r="R108"/>
  <c r="U108" s="1"/>
  <c r="R109"/>
  <c r="U109" s="1"/>
  <c r="R110"/>
  <c r="U110" s="1"/>
  <c r="R111"/>
  <c r="U111" s="1"/>
  <c r="R112"/>
  <c r="U112" s="1"/>
  <c r="R113"/>
  <c r="U113" s="1"/>
  <c r="R114"/>
  <c r="U114"/>
  <c r="R115"/>
  <c r="U115" s="1"/>
  <c r="R116"/>
  <c r="U116" s="1"/>
  <c r="R117"/>
  <c r="U117" s="1"/>
  <c r="R118"/>
  <c r="U118" s="1"/>
  <c r="R119"/>
  <c r="U119" s="1"/>
  <c r="R120"/>
  <c r="U120" s="1"/>
  <c r="R121"/>
  <c r="U121" s="1"/>
  <c r="R122"/>
  <c r="U122" s="1"/>
  <c r="R123"/>
  <c r="U123" s="1"/>
  <c r="R124"/>
  <c r="U124" s="1"/>
  <c r="R125"/>
  <c r="U125" s="1"/>
  <c r="R126"/>
  <c r="U126" s="1"/>
  <c r="R127"/>
  <c r="U127" s="1"/>
  <c r="R128"/>
  <c r="U128" s="1"/>
  <c r="R129"/>
  <c r="U129" s="1"/>
  <c r="R130"/>
  <c r="U130" s="1"/>
  <c r="R131"/>
  <c r="U131" s="1"/>
  <c r="R132"/>
  <c r="U132" s="1"/>
  <c r="R133"/>
  <c r="U133" s="1"/>
  <c r="R134"/>
  <c r="U134" s="1"/>
  <c r="R135"/>
  <c r="U135" s="1"/>
  <c r="R136"/>
  <c r="U136" s="1"/>
  <c r="R137"/>
  <c r="U137" s="1"/>
  <c r="R138"/>
  <c r="U138" s="1"/>
  <c r="R139"/>
  <c r="U139" s="1"/>
  <c r="R140"/>
  <c r="U140" s="1"/>
  <c r="R141"/>
  <c r="U141" s="1"/>
  <c r="R142"/>
  <c r="U142" s="1"/>
  <c r="R143"/>
  <c r="U143" s="1"/>
  <c r="R144"/>
  <c r="U144" s="1"/>
  <c r="R145"/>
  <c r="U145" s="1"/>
  <c r="R146"/>
  <c r="U146"/>
  <c r="R147"/>
  <c r="U147" s="1"/>
  <c r="R148"/>
  <c r="U148" s="1"/>
  <c r="R149"/>
  <c r="U149" s="1"/>
  <c r="R150"/>
  <c r="U150" s="1"/>
  <c r="R151"/>
  <c r="U151" s="1"/>
  <c r="R152"/>
  <c r="U152" s="1"/>
  <c r="R153"/>
  <c r="U153" s="1"/>
  <c r="R154"/>
  <c r="U154"/>
  <c r="R155"/>
  <c r="U155" s="1"/>
  <c r="R156"/>
  <c r="U156" s="1"/>
  <c r="R157"/>
  <c r="U157" s="1"/>
  <c r="R158"/>
  <c r="U158"/>
  <c r="R159"/>
  <c r="U159" s="1"/>
  <c r="R160"/>
  <c r="U160" s="1"/>
  <c r="R161"/>
  <c r="U161" s="1"/>
  <c r="R162"/>
  <c r="U162"/>
  <c r="R163"/>
  <c r="U163" s="1"/>
  <c r="R164"/>
  <c r="U164" s="1"/>
  <c r="R165"/>
  <c r="U165" s="1"/>
  <c r="R166"/>
  <c r="U166"/>
  <c r="R167"/>
  <c r="U167" s="1"/>
  <c r="R168"/>
  <c r="U168" s="1"/>
  <c r="R169"/>
  <c r="U169" s="1"/>
  <c r="R170"/>
  <c r="U170"/>
  <c r="R171"/>
  <c r="U171" s="1"/>
  <c r="R172"/>
  <c r="U172" s="1"/>
  <c r="R173"/>
  <c r="U173" s="1"/>
  <c r="R174"/>
  <c r="U174"/>
  <c r="R175"/>
  <c r="U175" s="1"/>
  <c r="R176"/>
  <c r="U176" s="1"/>
  <c r="R177"/>
  <c r="U177" s="1"/>
  <c r="R178"/>
  <c r="U178"/>
  <c r="R179"/>
  <c r="U179" s="1"/>
  <c r="R180"/>
  <c r="U180" s="1"/>
  <c r="R181"/>
  <c r="U181" s="1"/>
  <c r="R182"/>
  <c r="U182"/>
  <c r="R183"/>
  <c r="U183" s="1"/>
  <c r="R184"/>
  <c r="U184" s="1"/>
  <c r="R185"/>
  <c r="U185" s="1"/>
  <c r="R186"/>
  <c r="U186"/>
  <c r="R187"/>
  <c r="U187" s="1"/>
  <c r="R188"/>
  <c r="U188" s="1"/>
  <c r="R189"/>
  <c r="U189" s="1"/>
  <c r="R190"/>
  <c r="U190"/>
  <c r="R191"/>
  <c r="U191" s="1"/>
  <c r="R192"/>
  <c r="U192" s="1"/>
  <c r="R193"/>
  <c r="U193" s="1"/>
  <c r="R194"/>
  <c r="U194"/>
  <c r="R195"/>
  <c r="U195" s="1"/>
  <c r="R196"/>
  <c r="U196" s="1"/>
  <c r="R197"/>
  <c r="U197" s="1"/>
  <c r="R198"/>
  <c r="U198"/>
  <c r="R199"/>
  <c r="U199" s="1"/>
  <c r="R200"/>
  <c r="U200" s="1"/>
  <c r="R201"/>
  <c r="U201" s="1"/>
  <c r="R202"/>
  <c r="U202"/>
  <c r="R203"/>
  <c r="U203" s="1"/>
  <c r="R204"/>
  <c r="U204" s="1"/>
  <c r="R205"/>
  <c r="U205" s="1"/>
  <c r="R206"/>
  <c r="U206"/>
  <c r="R207"/>
  <c r="U207" s="1"/>
  <c r="R208"/>
  <c r="U208" s="1"/>
  <c r="R209"/>
  <c r="U209" s="1"/>
  <c r="R210"/>
  <c r="U210"/>
  <c r="R211"/>
  <c r="U211" s="1"/>
  <c r="R212"/>
  <c r="U212" s="1"/>
  <c r="R213"/>
  <c r="U213" s="1"/>
  <c r="R214"/>
  <c r="U214"/>
  <c r="R215"/>
  <c r="U215" s="1"/>
  <c r="R216"/>
  <c r="U216" s="1"/>
  <c r="R217"/>
  <c r="U217" s="1"/>
  <c r="R218"/>
  <c r="U218"/>
  <c r="R219"/>
  <c r="U219" s="1"/>
  <c r="R220"/>
  <c r="U220" s="1"/>
  <c r="R221"/>
  <c r="U221" s="1"/>
  <c r="R222"/>
  <c r="U222"/>
  <c r="R223"/>
  <c r="U223" s="1"/>
  <c r="R224"/>
  <c r="U224" s="1"/>
  <c r="R225"/>
  <c r="U225" s="1"/>
  <c r="R226"/>
  <c r="U226"/>
  <c r="R227"/>
  <c r="U227" s="1"/>
  <c r="R228"/>
  <c r="U228" s="1"/>
  <c r="R229"/>
  <c r="U229" s="1"/>
  <c r="R230"/>
  <c r="U230"/>
  <c r="R231"/>
  <c r="U231" s="1"/>
  <c r="R232"/>
  <c r="U232" s="1"/>
  <c r="R233"/>
  <c r="U233" s="1"/>
  <c r="R234"/>
  <c r="U234"/>
  <c r="R235"/>
  <c r="U235" s="1"/>
  <c r="R236"/>
  <c r="U236" s="1"/>
  <c r="R237"/>
  <c r="U237" s="1"/>
  <c r="R238"/>
  <c r="U238"/>
  <c r="R239"/>
  <c r="U239" s="1"/>
  <c r="R240"/>
  <c r="U240" s="1"/>
  <c r="R241"/>
  <c r="U241" s="1"/>
  <c r="R242"/>
  <c r="U242"/>
  <c r="R243"/>
  <c r="U243" s="1"/>
  <c r="R244"/>
  <c r="U244" s="1"/>
  <c r="R245"/>
  <c r="U245" s="1"/>
  <c r="R246"/>
  <c r="U246"/>
  <c r="R247"/>
  <c r="U247" s="1"/>
  <c r="R248"/>
  <c r="U248" s="1"/>
  <c r="R249"/>
  <c r="U249" s="1"/>
  <c r="R250"/>
  <c r="U250"/>
  <c r="R251"/>
  <c r="U251" s="1"/>
  <c r="R252"/>
  <c r="U252" s="1"/>
  <c r="R253"/>
  <c r="U253" s="1"/>
  <c r="R254"/>
  <c r="U254"/>
  <c r="R255"/>
  <c r="U255" s="1"/>
  <c r="R256"/>
  <c r="U256" s="1"/>
  <c r="R257"/>
  <c r="U257" s="1"/>
  <c r="R258"/>
  <c r="U258"/>
  <c r="R259"/>
  <c r="U259" s="1"/>
  <c r="R260"/>
  <c r="U260" s="1"/>
  <c r="R261"/>
  <c r="U261" s="1"/>
  <c r="R262"/>
  <c r="U262"/>
  <c r="R263"/>
  <c r="U263" s="1"/>
  <c r="R264"/>
  <c r="U264" s="1"/>
  <c r="R265"/>
  <c r="U265" s="1"/>
  <c r="R266"/>
  <c r="U266"/>
  <c r="R267"/>
  <c r="U267" s="1"/>
  <c r="R268"/>
  <c r="U268" s="1"/>
  <c r="R269"/>
  <c r="U269" s="1"/>
  <c r="R270"/>
  <c r="U270"/>
  <c r="R271"/>
  <c r="U271" s="1"/>
  <c r="R272"/>
  <c r="U272" s="1"/>
  <c r="R273"/>
  <c r="U273" s="1"/>
  <c r="R274"/>
  <c r="U274"/>
  <c r="R275"/>
  <c r="U275" s="1"/>
  <c r="R276"/>
  <c r="U276" s="1"/>
  <c r="R277"/>
  <c r="U277" s="1"/>
  <c r="R278"/>
  <c r="U278"/>
  <c r="R279"/>
  <c r="U279" s="1"/>
  <c r="R280"/>
  <c r="U280" s="1"/>
  <c r="R281"/>
  <c r="U281" s="1"/>
  <c r="R282"/>
  <c r="U282"/>
  <c r="R283"/>
  <c r="U283" s="1"/>
  <c r="R284"/>
  <c r="U284" s="1"/>
  <c r="R285"/>
  <c r="U285" s="1"/>
  <c r="R286"/>
  <c r="U286"/>
  <c r="R287"/>
  <c r="U287" s="1"/>
  <c r="R288"/>
  <c r="U288" s="1"/>
  <c r="R289"/>
  <c r="U289" s="1"/>
  <c r="R290"/>
  <c r="U290"/>
  <c r="R291"/>
  <c r="U291" s="1"/>
  <c r="R292"/>
  <c r="U292" s="1"/>
  <c r="R293"/>
  <c r="U293" s="1"/>
  <c r="R294"/>
  <c r="U294"/>
  <c r="R295"/>
  <c r="U295" s="1"/>
  <c r="R296"/>
  <c r="U296" s="1"/>
  <c r="R297"/>
  <c r="U297" s="1"/>
  <c r="R298"/>
  <c r="U298"/>
  <c r="R299"/>
  <c r="U299" s="1"/>
  <c r="R300"/>
  <c r="U300" s="1"/>
  <c r="R301"/>
  <c r="U301" s="1"/>
  <c r="S24"/>
  <c r="K50"/>
  <c r="N50" s="1"/>
  <c r="K51"/>
  <c r="N51" s="1"/>
  <c r="K52"/>
  <c r="N52"/>
  <c r="K53"/>
  <c r="N53" s="1"/>
  <c r="K54"/>
  <c r="N54" s="1"/>
  <c r="K55"/>
  <c r="N55" s="1"/>
  <c r="K56"/>
  <c r="N56"/>
  <c r="K57"/>
  <c r="N57" s="1"/>
  <c r="K59"/>
  <c r="N59"/>
  <c r="K60"/>
  <c r="N60" s="1"/>
  <c r="K61"/>
  <c r="N61" s="1"/>
  <c r="K62"/>
  <c r="N62" s="1"/>
  <c r="K63"/>
  <c r="N63"/>
  <c r="K64"/>
  <c r="N64" s="1"/>
  <c r="K65"/>
  <c r="N65" s="1"/>
  <c r="K66"/>
  <c r="N66" s="1"/>
  <c r="K67"/>
  <c r="N67"/>
  <c r="K68"/>
  <c r="N68" s="1"/>
  <c r="K69"/>
  <c r="N69" s="1"/>
  <c r="K70"/>
  <c r="N70" s="1"/>
  <c r="K71"/>
  <c r="N71"/>
  <c r="K72"/>
  <c r="N72" s="1"/>
  <c r="K73"/>
  <c r="N73" s="1"/>
  <c r="K74"/>
  <c r="N74" s="1"/>
  <c r="K75"/>
  <c r="N75"/>
  <c r="K76"/>
  <c r="N76" s="1"/>
  <c r="K77"/>
  <c r="N77" s="1"/>
  <c r="K78"/>
  <c r="N78" s="1"/>
  <c r="K79"/>
  <c r="N79"/>
  <c r="K80"/>
  <c r="N80" s="1"/>
  <c r="K81"/>
  <c r="N81" s="1"/>
  <c r="K287"/>
  <c r="N287" s="1"/>
  <c r="K47"/>
  <c r="N47"/>
  <c r="K48"/>
  <c r="N48" s="1"/>
  <c r="K49"/>
  <c r="N49" s="1"/>
  <c r="K82"/>
  <c r="N82" s="1"/>
  <c r="K83"/>
  <c r="N83"/>
  <c r="K84"/>
  <c r="N84" s="1"/>
  <c r="K85"/>
  <c r="N85" s="1"/>
  <c r="K86"/>
  <c r="N86" s="1"/>
  <c r="K87"/>
  <c r="N87"/>
  <c r="K88"/>
  <c r="N88" s="1"/>
  <c r="K89"/>
  <c r="N89" s="1"/>
  <c r="K90"/>
  <c r="N90" s="1"/>
  <c r="K91"/>
  <c r="N91"/>
  <c r="K92"/>
  <c r="N92" s="1"/>
  <c r="K93"/>
  <c r="N93" s="1"/>
  <c r="K94"/>
  <c r="N94" s="1"/>
  <c r="K95"/>
  <c r="N95"/>
  <c r="K96"/>
  <c r="N96" s="1"/>
  <c r="K97"/>
  <c r="N97" s="1"/>
  <c r="K98"/>
  <c r="N98" s="1"/>
  <c r="K99"/>
  <c r="N99"/>
  <c r="K100"/>
  <c r="N100" s="1"/>
  <c r="K101"/>
  <c r="N101" s="1"/>
  <c r="K102"/>
  <c r="N102" s="1"/>
  <c r="K103"/>
  <c r="N103"/>
  <c r="K104"/>
  <c r="N104" s="1"/>
  <c r="K105"/>
  <c r="N105" s="1"/>
  <c r="K106"/>
  <c r="N106" s="1"/>
  <c r="K107"/>
  <c r="N107"/>
  <c r="K108"/>
  <c r="N108" s="1"/>
  <c r="K109"/>
  <c r="N109" s="1"/>
  <c r="K110"/>
  <c r="N110" s="1"/>
  <c r="K111"/>
  <c r="N111"/>
  <c r="K112"/>
  <c r="N112" s="1"/>
  <c r="K113"/>
  <c r="N113" s="1"/>
  <c r="K114"/>
  <c r="N114" s="1"/>
  <c r="K115"/>
  <c r="N115"/>
  <c r="K116"/>
  <c r="N116" s="1"/>
  <c r="K117"/>
  <c r="N117" s="1"/>
  <c r="K118"/>
  <c r="N118" s="1"/>
  <c r="K119"/>
  <c r="N119"/>
  <c r="K120"/>
  <c r="N120" s="1"/>
  <c r="K121"/>
  <c r="N121" s="1"/>
  <c r="K122"/>
  <c r="N122" s="1"/>
  <c r="K123"/>
  <c r="N123"/>
  <c r="K124"/>
  <c r="N124" s="1"/>
  <c r="K125"/>
  <c r="N125" s="1"/>
  <c r="K126"/>
  <c r="N126" s="1"/>
  <c r="K127"/>
  <c r="N127"/>
  <c r="K128"/>
  <c r="N128" s="1"/>
  <c r="K129"/>
  <c r="N129" s="1"/>
  <c r="K130"/>
  <c r="N130" s="1"/>
  <c r="K131"/>
  <c r="N131"/>
  <c r="K132"/>
  <c r="N132" s="1"/>
  <c r="K133"/>
  <c r="N133" s="1"/>
  <c r="K134"/>
  <c r="N134" s="1"/>
  <c r="K135"/>
  <c r="N135"/>
  <c r="K136"/>
  <c r="N136" s="1"/>
  <c r="K137"/>
  <c r="N137" s="1"/>
  <c r="K138"/>
  <c r="N138" s="1"/>
  <c r="K139"/>
  <c r="N139"/>
  <c r="K140"/>
  <c r="N140" s="1"/>
  <c r="K141"/>
  <c r="N141" s="1"/>
  <c r="K142"/>
  <c r="N142" s="1"/>
  <c r="K143"/>
  <c r="N143"/>
  <c r="K144"/>
  <c r="N144" s="1"/>
  <c r="K145"/>
  <c r="N145" s="1"/>
  <c r="K146"/>
  <c r="N146" s="1"/>
  <c r="K147"/>
  <c r="N147"/>
  <c r="K148"/>
  <c r="N148" s="1"/>
  <c r="K149"/>
  <c r="N149" s="1"/>
  <c r="K150"/>
  <c r="N150" s="1"/>
  <c r="K151"/>
  <c r="N151"/>
  <c r="K152"/>
  <c r="N152" s="1"/>
  <c r="K153"/>
  <c r="N153" s="1"/>
  <c r="K154"/>
  <c r="N154" s="1"/>
  <c r="K155"/>
  <c r="N155"/>
  <c r="K156"/>
  <c r="N156" s="1"/>
  <c r="K157"/>
  <c r="N157" s="1"/>
  <c r="K158"/>
  <c r="N158" s="1"/>
  <c r="K159"/>
  <c r="N159"/>
  <c r="K160"/>
  <c r="N160" s="1"/>
  <c r="K161"/>
  <c r="N161" s="1"/>
  <c r="K162"/>
  <c r="N162" s="1"/>
  <c r="K163"/>
  <c r="N163"/>
  <c r="K164"/>
  <c r="N164" s="1"/>
  <c r="K165"/>
  <c r="N165" s="1"/>
  <c r="K166"/>
  <c r="N166" s="1"/>
  <c r="K167"/>
  <c r="N167"/>
  <c r="K168"/>
  <c r="N168" s="1"/>
  <c r="K169"/>
  <c r="N169" s="1"/>
  <c r="K170"/>
  <c r="N170" s="1"/>
  <c r="K171"/>
  <c r="N171"/>
  <c r="K172"/>
  <c r="N172" s="1"/>
  <c r="K173"/>
  <c r="N173" s="1"/>
  <c r="K174"/>
  <c r="N174" s="1"/>
  <c r="K175"/>
  <c r="N175"/>
  <c r="K176"/>
  <c r="N176" s="1"/>
  <c r="K177"/>
  <c r="N177" s="1"/>
  <c r="K178"/>
  <c r="N178" s="1"/>
  <c r="K179"/>
  <c r="N179"/>
  <c r="K180"/>
  <c r="N180" s="1"/>
  <c r="K181"/>
  <c r="N181" s="1"/>
  <c r="K182"/>
  <c r="N182" s="1"/>
  <c r="K183"/>
  <c r="N183"/>
  <c r="K184"/>
  <c r="N184" s="1"/>
  <c r="K185"/>
  <c r="N185" s="1"/>
  <c r="K186"/>
  <c r="N186" s="1"/>
  <c r="K187"/>
  <c r="N187"/>
  <c r="K188"/>
  <c r="N188" s="1"/>
  <c r="K189"/>
  <c r="N189" s="1"/>
  <c r="K190"/>
  <c r="N190" s="1"/>
  <c r="K191"/>
  <c r="N191"/>
  <c r="K192"/>
  <c r="N192" s="1"/>
  <c r="K193"/>
  <c r="N193" s="1"/>
  <c r="K194"/>
  <c r="N194" s="1"/>
  <c r="K195"/>
  <c r="N195"/>
  <c r="K196"/>
  <c r="N196" s="1"/>
  <c r="K197"/>
  <c r="N197" s="1"/>
  <c r="K198"/>
  <c r="N198" s="1"/>
  <c r="K199"/>
  <c r="N199"/>
  <c r="K200"/>
  <c r="N200" s="1"/>
  <c r="K201"/>
  <c r="N201" s="1"/>
  <c r="K202"/>
  <c r="N202" s="1"/>
  <c r="K203"/>
  <c r="N203"/>
  <c r="K204"/>
  <c r="N204" s="1"/>
  <c r="K205"/>
  <c r="N205" s="1"/>
  <c r="K206"/>
  <c r="N206" s="1"/>
  <c r="K207"/>
  <c r="N207"/>
  <c r="K208"/>
  <c r="N208" s="1"/>
  <c r="K209"/>
  <c r="N209" s="1"/>
  <c r="K210"/>
  <c r="N210" s="1"/>
  <c r="K211"/>
  <c r="N211"/>
  <c r="K212"/>
  <c r="N212" s="1"/>
  <c r="K213"/>
  <c r="N213" s="1"/>
  <c r="K214"/>
  <c r="N214" s="1"/>
  <c r="K215"/>
  <c r="N215"/>
  <c r="K216"/>
  <c r="N216" s="1"/>
  <c r="K217"/>
  <c r="N217" s="1"/>
  <c r="K218"/>
  <c r="N218" s="1"/>
  <c r="K219"/>
  <c r="N219"/>
  <c r="K220"/>
  <c r="N220" s="1"/>
  <c r="K221"/>
  <c r="N221" s="1"/>
  <c r="K222"/>
  <c r="N222" s="1"/>
  <c r="K223"/>
  <c r="N223"/>
  <c r="K224"/>
  <c r="N224" s="1"/>
  <c r="K225"/>
  <c r="N225" s="1"/>
  <c r="K226"/>
  <c r="N226" s="1"/>
  <c r="K227"/>
  <c r="N227"/>
  <c r="K228"/>
  <c r="N228" s="1"/>
  <c r="K229"/>
  <c r="N229" s="1"/>
  <c r="K230"/>
  <c r="N230" s="1"/>
  <c r="K231"/>
  <c r="N231"/>
  <c r="K232"/>
  <c r="N232" s="1"/>
  <c r="K233"/>
  <c r="N233" s="1"/>
  <c r="K234"/>
  <c r="N234" s="1"/>
  <c r="K235"/>
  <c r="N235"/>
  <c r="K236"/>
  <c r="N236" s="1"/>
  <c r="K237"/>
  <c r="N237" s="1"/>
  <c r="K238"/>
  <c r="N238" s="1"/>
  <c r="K239"/>
  <c r="N239"/>
  <c r="K240"/>
  <c r="N240" s="1"/>
  <c r="K241"/>
  <c r="N241" s="1"/>
  <c r="K242"/>
  <c r="N242" s="1"/>
  <c r="K243"/>
  <c r="N243"/>
  <c r="K244"/>
  <c r="N244" s="1"/>
  <c r="K245"/>
  <c r="N245" s="1"/>
  <c r="K246"/>
  <c r="N246" s="1"/>
  <c r="K247"/>
  <c r="N247"/>
  <c r="K248"/>
  <c r="N248" s="1"/>
  <c r="K249"/>
  <c r="N249" s="1"/>
  <c r="K250"/>
  <c r="N250" s="1"/>
  <c r="K251"/>
  <c r="N251"/>
  <c r="K252"/>
  <c r="N252" s="1"/>
  <c r="K253"/>
  <c r="N253" s="1"/>
  <c r="K254"/>
  <c r="N254" s="1"/>
  <c r="K255"/>
  <c r="N255"/>
  <c r="K256"/>
  <c r="N256" s="1"/>
  <c r="K257"/>
  <c r="N257" s="1"/>
  <c r="K258"/>
  <c r="N258" s="1"/>
  <c r="K259"/>
  <c r="N259"/>
  <c r="K260"/>
  <c r="N260" s="1"/>
  <c r="K261"/>
  <c r="N261" s="1"/>
  <c r="K262"/>
  <c r="N262" s="1"/>
  <c r="K263"/>
  <c r="N263"/>
  <c r="K264"/>
  <c r="N264" s="1"/>
  <c r="K265"/>
  <c r="N265" s="1"/>
  <c r="K266"/>
  <c r="N266" s="1"/>
  <c r="K267"/>
  <c r="N267"/>
  <c r="K268"/>
  <c r="N268" s="1"/>
  <c r="K269"/>
  <c r="N269" s="1"/>
  <c r="K270"/>
  <c r="N270" s="1"/>
  <c r="K271"/>
  <c r="N271"/>
  <c r="K272"/>
  <c r="N272" s="1"/>
  <c r="K273"/>
  <c r="N273" s="1"/>
  <c r="K274"/>
  <c r="N274" s="1"/>
  <c r="K275"/>
  <c r="N275"/>
  <c r="K276"/>
  <c r="N276" s="1"/>
  <c r="K277"/>
  <c r="N277" s="1"/>
  <c r="K278"/>
  <c r="N278" s="1"/>
  <c r="K279"/>
  <c r="N279"/>
  <c r="K280"/>
  <c r="N280" s="1"/>
  <c r="K281"/>
  <c r="N281" s="1"/>
  <c r="K282"/>
  <c r="N282" s="1"/>
  <c r="K283"/>
  <c r="N283"/>
  <c r="K284"/>
  <c r="N284" s="1"/>
  <c r="K285"/>
  <c r="N285" s="1"/>
  <c r="K286"/>
  <c r="N286" s="1"/>
  <c r="K288"/>
  <c r="N288"/>
  <c r="K289"/>
  <c r="N289" s="1"/>
  <c r="K290"/>
  <c r="N290" s="1"/>
  <c r="K291"/>
  <c r="N291" s="1"/>
  <c r="K292"/>
  <c r="N292"/>
  <c r="K293"/>
  <c r="N293" s="1"/>
  <c r="K294"/>
  <c r="N294" s="1"/>
  <c r="K295"/>
  <c r="N295" s="1"/>
  <c r="K296"/>
  <c r="N296"/>
  <c r="K297"/>
  <c r="N297" s="1"/>
  <c r="K298"/>
  <c r="N298" s="1"/>
  <c r="K299"/>
  <c r="N299" s="1"/>
  <c r="K300"/>
  <c r="N300"/>
  <c r="K301"/>
  <c r="N301" s="1"/>
  <c r="L24"/>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49"/>
  <c r="L48"/>
  <c r="L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47"/>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48"/>
  <c r="M49"/>
  <c r="M47"/>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49"/>
  <c r="F48"/>
  <c r="F47"/>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91"/>
  <c r="E54"/>
  <c r="E55"/>
  <c r="E56"/>
  <c r="E57"/>
  <c r="E58"/>
  <c r="E59"/>
  <c r="E60"/>
  <c r="E61"/>
  <c r="E62"/>
  <c r="E63"/>
  <c r="E64"/>
  <c r="E65"/>
  <c r="E66"/>
  <c r="E67"/>
  <c r="E68"/>
  <c r="E69"/>
  <c r="E70"/>
  <c r="E71"/>
  <c r="E72"/>
  <c r="E73"/>
  <c r="E74"/>
  <c r="E75"/>
  <c r="E76"/>
  <c r="E77"/>
  <c r="E78"/>
  <c r="E79"/>
  <c r="E80"/>
  <c r="E81"/>
  <c r="E82"/>
  <c r="E83"/>
  <c r="E84"/>
  <c r="E85"/>
  <c r="E86"/>
  <c r="E87"/>
  <c r="E88"/>
  <c r="E89"/>
  <c r="E90"/>
  <c r="E53"/>
  <c r="E48"/>
  <c r="E49"/>
  <c r="E50"/>
  <c r="E51"/>
  <c r="E52"/>
  <c r="E47"/>
  <c r="Q96" i="5"/>
  <c r="J96"/>
  <c r="Q95"/>
  <c r="J95"/>
  <c r="C95"/>
  <c r="Q94"/>
  <c r="J94"/>
  <c r="C94"/>
  <c r="U92"/>
  <c r="U47"/>
  <c r="U48"/>
  <c r="U91" s="1"/>
  <c r="U93" s="1"/>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Q93"/>
  <c r="N92"/>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3" s="1"/>
  <c r="J93"/>
  <c r="G92"/>
  <c r="G45"/>
  <c r="G46"/>
  <c r="G47"/>
  <c r="G48"/>
  <c r="G49"/>
  <c r="G91" s="1"/>
  <c r="G93" s="1"/>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C93"/>
  <c r="R91"/>
  <c r="K91"/>
  <c r="D91"/>
  <c r="T90"/>
  <c r="S90"/>
  <c r="M90"/>
  <c r="L90"/>
  <c r="F90"/>
  <c r="E90"/>
  <c r="T89"/>
  <c r="S89"/>
  <c r="M89"/>
  <c r="L89"/>
  <c r="F89"/>
  <c r="E89"/>
  <c r="T88"/>
  <c r="S88"/>
  <c r="M88"/>
  <c r="L88"/>
  <c r="F88"/>
  <c r="E88"/>
  <c r="T87"/>
  <c r="S87"/>
  <c r="M87"/>
  <c r="L87"/>
  <c r="F87"/>
  <c r="E87"/>
  <c r="T86"/>
  <c r="S86"/>
  <c r="M86"/>
  <c r="L86"/>
  <c r="F86"/>
  <c r="E86"/>
  <c r="T85"/>
  <c r="S85"/>
  <c r="M85"/>
  <c r="L85"/>
  <c r="F85"/>
  <c r="E85"/>
  <c r="T84"/>
  <c r="S84"/>
  <c r="M84"/>
  <c r="L84"/>
  <c r="F84"/>
  <c r="E84"/>
  <c r="T83"/>
  <c r="S83"/>
  <c r="M83"/>
  <c r="L83"/>
  <c r="F83"/>
  <c r="E83"/>
  <c r="T82"/>
  <c r="S82"/>
  <c r="M82"/>
  <c r="L82"/>
  <c r="F82"/>
  <c r="E82"/>
  <c r="T81"/>
  <c r="S81"/>
  <c r="M81"/>
  <c r="L81"/>
  <c r="F81"/>
  <c r="E81"/>
  <c r="T80"/>
  <c r="S80"/>
  <c r="M80"/>
  <c r="L80"/>
  <c r="F80"/>
  <c r="E80"/>
  <c r="T79"/>
  <c r="S79"/>
  <c r="M79"/>
  <c r="L79"/>
  <c r="F79"/>
  <c r="E79"/>
  <c r="T78"/>
  <c r="S78"/>
  <c r="M78"/>
  <c r="L78"/>
  <c r="F78"/>
  <c r="E78"/>
  <c r="T77"/>
  <c r="S77"/>
  <c r="M77"/>
  <c r="L77"/>
  <c r="F77"/>
  <c r="E77"/>
  <c r="T76"/>
  <c r="S76"/>
  <c r="M76"/>
  <c r="L76"/>
  <c r="F76"/>
  <c r="E76"/>
  <c r="T75"/>
  <c r="S75"/>
  <c r="M75"/>
  <c r="L75"/>
  <c r="F75"/>
  <c r="E75"/>
  <c r="T74"/>
  <c r="S74"/>
  <c r="M74"/>
  <c r="L74"/>
  <c r="F74"/>
  <c r="E74"/>
  <c r="T73"/>
  <c r="S73"/>
  <c r="M73"/>
  <c r="L73"/>
  <c r="F73"/>
  <c r="E73"/>
  <c r="T72"/>
  <c r="S72"/>
  <c r="M72"/>
  <c r="L72"/>
  <c r="F72"/>
  <c r="E72"/>
  <c r="T71"/>
  <c r="S71"/>
  <c r="M71"/>
  <c r="L71"/>
  <c r="F71"/>
  <c r="E71"/>
  <c r="T70"/>
  <c r="S70"/>
  <c r="M70"/>
  <c r="L70"/>
  <c r="F70"/>
  <c r="E70"/>
  <c r="T69"/>
  <c r="S69"/>
  <c r="M69"/>
  <c r="L69"/>
  <c r="F69"/>
  <c r="E69"/>
  <c r="T68"/>
  <c r="S68"/>
  <c r="M68"/>
  <c r="L68"/>
  <c r="F68"/>
  <c r="E68"/>
  <c r="T67"/>
  <c r="S67"/>
  <c r="M67"/>
  <c r="L67"/>
  <c r="F67"/>
  <c r="E67"/>
  <c r="T66"/>
  <c r="S66"/>
  <c r="M66"/>
  <c r="L66"/>
  <c r="F66"/>
  <c r="E66"/>
  <c r="T65"/>
  <c r="S65"/>
  <c r="M65"/>
  <c r="L65"/>
  <c r="F65"/>
  <c r="E65"/>
  <c r="T64"/>
  <c r="S64"/>
  <c r="M64"/>
  <c r="L64"/>
  <c r="F64"/>
  <c r="E64"/>
  <c r="T63"/>
  <c r="S63"/>
  <c r="M63"/>
  <c r="L63"/>
  <c r="F63"/>
  <c r="E63"/>
  <c r="T62"/>
  <c r="S62"/>
  <c r="M62"/>
  <c r="L62"/>
  <c r="F62"/>
  <c r="E62"/>
  <c r="T61"/>
  <c r="S61"/>
  <c r="M61"/>
  <c r="L61"/>
  <c r="F61"/>
  <c r="E61"/>
  <c r="T60"/>
  <c r="S60"/>
  <c r="M60"/>
  <c r="L60"/>
  <c r="F60"/>
  <c r="E60"/>
  <c r="T59"/>
  <c r="S59"/>
  <c r="M59"/>
  <c r="L59"/>
  <c r="F59"/>
  <c r="E59"/>
  <c r="T58"/>
  <c r="S58"/>
  <c r="M58"/>
  <c r="L58"/>
  <c r="F58"/>
  <c r="E58"/>
  <c r="T57"/>
  <c r="S57"/>
  <c r="M57"/>
  <c r="L57"/>
  <c r="F57"/>
  <c r="E57"/>
  <c r="T56"/>
  <c r="S56"/>
  <c r="M56"/>
  <c r="L56"/>
  <c r="F56"/>
  <c r="E56"/>
  <c r="T55"/>
  <c r="S55"/>
  <c r="M55"/>
  <c r="L55"/>
  <c r="F55"/>
  <c r="E55"/>
  <c r="T54"/>
  <c r="S54"/>
  <c r="M54"/>
  <c r="L54"/>
  <c r="F54"/>
  <c r="E54"/>
  <c r="T53"/>
  <c r="S53"/>
  <c r="M53"/>
  <c r="L53"/>
  <c r="F53"/>
  <c r="E53"/>
  <c r="T52"/>
  <c r="S52"/>
  <c r="M52"/>
  <c r="L52"/>
  <c r="F52"/>
  <c r="E52"/>
  <c r="T51"/>
  <c r="S51"/>
  <c r="M51"/>
  <c r="L51"/>
  <c r="F51"/>
  <c r="E51"/>
  <c r="T50"/>
  <c r="S50"/>
  <c r="M50"/>
  <c r="L50"/>
  <c r="F50"/>
  <c r="E50"/>
  <c r="T49"/>
  <c r="S49"/>
  <c r="M49"/>
  <c r="L49"/>
  <c r="F49"/>
  <c r="E49"/>
  <c r="T48"/>
  <c r="S48"/>
  <c r="M48"/>
  <c r="L48"/>
  <c r="F48"/>
  <c r="E48"/>
  <c r="T47"/>
  <c r="S47"/>
  <c r="M47"/>
  <c r="L47"/>
  <c r="F47"/>
  <c r="E47"/>
  <c r="M46"/>
  <c r="L46"/>
  <c r="F46"/>
  <c r="E46"/>
  <c r="M45"/>
  <c r="L45"/>
  <c r="F45"/>
  <c r="E45"/>
  <c r="N45" i="4"/>
  <c r="N46"/>
  <c r="G45"/>
  <c r="G46"/>
  <c r="F85" i="9" l="1"/>
  <c r="G85"/>
  <c r="H85" s="1"/>
  <c r="E205" i="10"/>
  <c r="F205"/>
  <c r="F74" i="9"/>
  <c r="E74"/>
  <c r="F160" i="10"/>
  <c r="E160"/>
  <c r="F246" i="9"/>
  <c r="E246"/>
  <c r="S47" i="7"/>
  <c r="C48" i="11"/>
  <c r="E48" s="1"/>
  <c r="S49" i="7"/>
  <c r="Y49" s="1"/>
  <c r="C50" i="11"/>
  <c r="E50" s="1"/>
  <c r="S51" i="7"/>
  <c r="C52" i="11"/>
  <c r="E52" s="1"/>
  <c r="S53" i="7"/>
  <c r="Y53" s="1"/>
  <c r="C54" i="11"/>
  <c r="E54" s="1"/>
  <c r="S55" i="7"/>
  <c r="C56" i="11"/>
  <c r="E56" s="1"/>
  <c r="S57" i="7"/>
  <c r="Y57" s="1"/>
  <c r="C58" i="11"/>
  <c r="E58" s="1"/>
  <c r="S59" i="7"/>
  <c r="C60" i="11"/>
  <c r="E60" s="1"/>
  <c r="S61" i="7"/>
  <c r="Y61" s="1"/>
  <c r="C62" i="11"/>
  <c r="E62" s="1"/>
  <c r="S63" i="7"/>
  <c r="C64" i="11"/>
  <c r="E64" s="1"/>
  <c r="S65" i="7"/>
  <c r="Y65" s="1"/>
  <c r="C66" i="11"/>
  <c r="F66" s="1"/>
  <c r="S67" i="7"/>
  <c r="C68" i="11"/>
  <c r="F68" s="1"/>
  <c r="S69" i="7"/>
  <c r="Y69" s="1"/>
  <c r="C70" i="11"/>
  <c r="F70" s="1"/>
  <c r="S71" i="7"/>
  <c r="C72" i="11"/>
  <c r="F72" s="1"/>
  <c r="S73" i="7"/>
  <c r="Y73" s="1"/>
  <c r="C74" i="11"/>
  <c r="F74" s="1"/>
  <c r="S75" i="7"/>
  <c r="C76" i="11"/>
  <c r="F76" s="1"/>
  <c r="S77" i="7"/>
  <c r="Y77" s="1"/>
  <c r="C78" i="11"/>
  <c r="F78" s="1"/>
  <c r="S79" i="7"/>
  <c r="C80" i="11"/>
  <c r="F80" s="1"/>
  <c r="S81" i="7"/>
  <c r="Y81" s="1"/>
  <c r="C82" i="11"/>
  <c r="F82" s="1"/>
  <c r="S83" i="7"/>
  <c r="Y83" s="1"/>
  <c r="C84" i="11"/>
  <c r="F84" s="1"/>
  <c r="S85" i="7"/>
  <c r="Y85" s="1"/>
  <c r="C86" i="11"/>
  <c r="F86" s="1"/>
  <c r="S87" i="7"/>
  <c r="Y87" s="1"/>
  <c r="C88" i="11"/>
  <c r="F88" s="1"/>
  <c r="S89" i="7"/>
  <c r="Y89" s="1"/>
  <c r="C90" i="11"/>
  <c r="F90" s="1"/>
  <c r="S91" i="7"/>
  <c r="Y91" s="1"/>
  <c r="C92" i="11"/>
  <c r="F92" s="1"/>
  <c r="S93" i="7"/>
  <c r="Y93" s="1"/>
  <c r="C94" i="11"/>
  <c r="F94" s="1"/>
  <c r="S95" i="7"/>
  <c r="Y95" s="1"/>
  <c r="C96" i="11"/>
  <c r="F96" s="1"/>
  <c r="S97" i="7"/>
  <c r="Y97" s="1"/>
  <c r="C98" i="11"/>
  <c r="F98" s="1"/>
  <c r="S99" i="7"/>
  <c r="Y99" s="1"/>
  <c r="C100" i="11"/>
  <c r="F100" s="1"/>
  <c r="S101" i="7"/>
  <c r="Y101" s="1"/>
  <c r="C102" i="11"/>
  <c r="F102" s="1"/>
  <c r="S103" i="7"/>
  <c r="Y103" s="1"/>
  <c r="C104" i="11"/>
  <c r="F104" s="1"/>
  <c r="S105" i="7"/>
  <c r="Y105" s="1"/>
  <c r="C106" i="11"/>
  <c r="F106" s="1"/>
  <c r="S107" i="7"/>
  <c r="Y107" s="1"/>
  <c r="C108" i="11"/>
  <c r="F108" s="1"/>
  <c r="S109" i="7"/>
  <c r="Y109" s="1"/>
  <c r="C110" i="11"/>
  <c r="F110" s="1"/>
  <c r="S111" i="7"/>
  <c r="Y111" s="1"/>
  <c r="C112" i="11"/>
  <c r="F112" s="1"/>
  <c r="S113" i="7"/>
  <c r="Y113" s="1"/>
  <c r="C114" i="11"/>
  <c r="F114" s="1"/>
  <c r="S115" i="7"/>
  <c r="Y115" s="1"/>
  <c r="C116" i="11"/>
  <c r="F116" s="1"/>
  <c r="S117" i="7"/>
  <c r="Y117" s="1"/>
  <c r="C118" i="11"/>
  <c r="F118" s="1"/>
  <c r="S119" i="7"/>
  <c r="Y119" s="1"/>
  <c r="C120" i="11"/>
  <c r="F120" s="1"/>
  <c r="S121" i="7"/>
  <c r="Y121" s="1"/>
  <c r="C122" i="11"/>
  <c r="F122" s="1"/>
  <c r="S123" i="7"/>
  <c r="Y123" s="1"/>
  <c r="C124" i="11"/>
  <c r="F124" s="1"/>
  <c r="S125" i="7"/>
  <c r="Y125" s="1"/>
  <c r="C126" i="11"/>
  <c r="F126" s="1"/>
  <c r="S127" i="7"/>
  <c r="Y127" s="1"/>
  <c r="C128" i="11"/>
  <c r="F128" s="1"/>
  <c r="S129" i="7"/>
  <c r="Y129" s="1"/>
  <c r="C130" i="11"/>
  <c r="E130" s="1"/>
  <c r="S131" i="7"/>
  <c r="Y131" s="1"/>
  <c r="C132" i="11"/>
  <c r="E132" s="1"/>
  <c r="S133" i="7"/>
  <c r="Y133" s="1"/>
  <c r="C134" i="11"/>
  <c r="F134" s="1"/>
  <c r="S135" i="7"/>
  <c r="Y135" s="1"/>
  <c r="C136" i="11"/>
  <c r="E136" s="1"/>
  <c r="S137" i="7"/>
  <c r="Y137" s="1"/>
  <c r="C138" i="11"/>
  <c r="F138" s="1"/>
  <c r="S139" i="7"/>
  <c r="Y139" s="1"/>
  <c r="C140" i="11"/>
  <c r="F140" s="1"/>
  <c r="S141" i="7"/>
  <c r="Y141" s="1"/>
  <c r="C142" i="11"/>
  <c r="F142" s="1"/>
  <c r="S143" i="7"/>
  <c r="Y143" s="1"/>
  <c r="C144" i="11"/>
  <c r="E144" s="1"/>
  <c r="S145" i="7"/>
  <c r="Y145" s="1"/>
  <c r="C146" i="11"/>
  <c r="F146" s="1"/>
  <c r="S147" i="7"/>
  <c r="Y147" s="1"/>
  <c r="C148" i="11"/>
  <c r="F148" s="1"/>
  <c r="S149" i="7"/>
  <c r="Y149" s="1"/>
  <c r="C150" i="11"/>
  <c r="E150" s="1"/>
  <c r="S151" i="7"/>
  <c r="Y151" s="1"/>
  <c r="C152" i="11"/>
  <c r="E152" s="1"/>
  <c r="S153" i="7"/>
  <c r="Y153" s="1"/>
  <c r="C154" i="11"/>
  <c r="S197" i="7"/>
  <c r="Y197" s="1"/>
  <c r="C198" i="11"/>
  <c r="E198" s="1"/>
  <c r="S199" i="7"/>
  <c r="Y199" s="1"/>
  <c r="C200" i="11"/>
  <c r="E200" s="1"/>
  <c r="S201" i="7"/>
  <c r="Y201" s="1"/>
  <c r="C202" i="11"/>
  <c r="E202" s="1"/>
  <c r="S203" i="7"/>
  <c r="Y203" s="1"/>
  <c r="C204" i="11"/>
  <c r="E204" s="1"/>
  <c r="S205" i="7"/>
  <c r="Y205" s="1"/>
  <c r="C206" i="11"/>
  <c r="E206" s="1"/>
  <c r="S207" i="7"/>
  <c r="Y207" s="1"/>
  <c r="C208" i="11"/>
  <c r="E208" s="1"/>
  <c r="S209" i="7"/>
  <c r="Y209" s="1"/>
  <c r="C210" i="11"/>
  <c r="E210" s="1"/>
  <c r="S211" i="7"/>
  <c r="Y211" s="1"/>
  <c r="C212" i="11"/>
  <c r="E212" s="1"/>
  <c r="S213" i="7"/>
  <c r="Y213" s="1"/>
  <c r="C214" i="11"/>
  <c r="E214" s="1"/>
  <c r="S215" i="7"/>
  <c r="Y215" s="1"/>
  <c r="C216" i="11"/>
  <c r="E216" s="1"/>
  <c r="S217" i="7"/>
  <c r="Y217" s="1"/>
  <c r="C218" i="11"/>
  <c r="E218" s="1"/>
  <c r="S219" i="7"/>
  <c r="Y219" s="1"/>
  <c r="C220" i="11"/>
  <c r="S221" i="7"/>
  <c r="Y221" s="1"/>
  <c r="C222" i="11"/>
  <c r="S223" i="7"/>
  <c r="Y223" s="1"/>
  <c r="C224" i="11"/>
  <c r="S225" i="7"/>
  <c r="Y225" s="1"/>
  <c r="C226" i="11"/>
  <c r="S227" i="7"/>
  <c r="Y227" s="1"/>
  <c r="C228" i="11"/>
  <c r="S229" i="7"/>
  <c r="Y229" s="1"/>
  <c r="C230" i="11"/>
  <c r="S231" i="7"/>
  <c r="Y231" s="1"/>
  <c r="C232" i="11"/>
  <c r="S233" i="7"/>
  <c r="Y233" s="1"/>
  <c r="C234" i="11"/>
  <c r="S235" i="7"/>
  <c r="Y235" s="1"/>
  <c r="C236" i="11"/>
  <c r="S237" i="7"/>
  <c r="Y237" s="1"/>
  <c r="C238" i="11"/>
  <c r="S239" i="7"/>
  <c r="Y239" s="1"/>
  <c r="C240" i="11"/>
  <c r="S241" i="7"/>
  <c r="Y241" s="1"/>
  <c r="C242" i="11"/>
  <c r="S243" i="7"/>
  <c r="Y243" s="1"/>
  <c r="C244" i="11"/>
  <c r="S245" i="7"/>
  <c r="Y245" s="1"/>
  <c r="C246" i="11"/>
  <c r="E246" s="1"/>
  <c r="S247" i="7"/>
  <c r="Y247" s="1"/>
  <c r="C248" i="11"/>
  <c r="E248" s="1"/>
  <c r="S249" i="7"/>
  <c r="Y249" s="1"/>
  <c r="C250" i="11"/>
  <c r="E250" s="1"/>
  <c r="S251" i="7"/>
  <c r="Y251" s="1"/>
  <c r="C252" i="11"/>
  <c r="E252" s="1"/>
  <c r="S253" i="7"/>
  <c r="Y253" s="1"/>
  <c r="C254" i="11"/>
  <c r="E254" s="1"/>
  <c r="S255" i="7"/>
  <c r="Y255" s="1"/>
  <c r="C256" i="11"/>
  <c r="E256" s="1"/>
  <c r="S257" i="7"/>
  <c r="Y257" s="1"/>
  <c r="C258" i="11"/>
  <c r="E258" s="1"/>
  <c r="S259" i="7"/>
  <c r="Y259" s="1"/>
  <c r="C260" i="11"/>
  <c r="E260" s="1"/>
  <c r="S261" i="7"/>
  <c r="Y261" s="1"/>
  <c r="C262" i="11"/>
  <c r="E262" s="1"/>
  <c r="S263" i="7"/>
  <c r="Y263" s="1"/>
  <c r="C264" i="11"/>
  <c r="E264" s="1"/>
  <c r="S265" i="7"/>
  <c r="Y265" s="1"/>
  <c r="C266" i="11"/>
  <c r="E266" s="1"/>
  <c r="D35" i="9"/>
  <c r="C49"/>
  <c r="F49" s="1"/>
  <c r="C52"/>
  <c r="F52" s="1"/>
  <c r="C54"/>
  <c r="C57"/>
  <c r="F57" s="1"/>
  <c r="C60"/>
  <c r="F60" s="1"/>
  <c r="C64"/>
  <c r="F64" s="1"/>
  <c r="G66"/>
  <c r="H66" s="1"/>
  <c r="C69"/>
  <c r="F69" s="1"/>
  <c r="C73"/>
  <c r="F73" s="1"/>
  <c r="G74"/>
  <c r="H74" s="1"/>
  <c r="C78"/>
  <c r="F78" s="1"/>
  <c r="C82"/>
  <c r="F82" s="1"/>
  <c r="C88"/>
  <c r="F88" s="1"/>
  <c r="C93"/>
  <c r="F93" s="1"/>
  <c r="C97"/>
  <c r="F97" s="1"/>
  <c r="C101"/>
  <c r="C104"/>
  <c r="F104" s="1"/>
  <c r="C108"/>
  <c r="F108" s="1"/>
  <c r="C112"/>
  <c r="F112" s="1"/>
  <c r="E113"/>
  <c r="C115"/>
  <c r="C126"/>
  <c r="C129"/>
  <c r="E129" s="1"/>
  <c r="C131"/>
  <c r="F131" s="1"/>
  <c r="C138"/>
  <c r="E138" s="1"/>
  <c r="C141"/>
  <c r="F141" s="1"/>
  <c r="C143"/>
  <c r="C144"/>
  <c r="E144" s="1"/>
  <c r="C154"/>
  <c r="E154" s="1"/>
  <c r="C157"/>
  <c r="F157" s="1"/>
  <c r="C160"/>
  <c r="E160" s="1"/>
  <c r="C162"/>
  <c r="E162" s="1"/>
  <c r="C165"/>
  <c r="F165" s="1"/>
  <c r="C174"/>
  <c r="E174" s="1"/>
  <c r="C177"/>
  <c r="F177" s="1"/>
  <c r="C180"/>
  <c r="E180" s="1"/>
  <c r="C183"/>
  <c r="E183" s="1"/>
  <c r="C193"/>
  <c r="E193" s="1"/>
  <c r="C200"/>
  <c r="F200" s="1"/>
  <c r="G210"/>
  <c r="H210" s="1"/>
  <c r="C213"/>
  <c r="C216"/>
  <c r="F216" s="1"/>
  <c r="C226"/>
  <c r="F226" s="1"/>
  <c r="C229"/>
  <c r="C232"/>
  <c r="F232" s="1"/>
  <c r="C242"/>
  <c r="F242" s="1"/>
  <c r="C247"/>
  <c r="E247" s="1"/>
  <c r="C250"/>
  <c r="C259"/>
  <c r="E259" s="1"/>
  <c r="C261"/>
  <c r="E261" s="1"/>
  <c r="C264"/>
  <c r="F264" s="1"/>
  <c r="C48" i="10"/>
  <c r="F48" s="1"/>
  <c r="C50"/>
  <c r="E50" s="1"/>
  <c r="C56"/>
  <c r="F56" s="1"/>
  <c r="C58"/>
  <c r="E58" s="1"/>
  <c r="C62"/>
  <c r="E62" s="1"/>
  <c r="C66"/>
  <c r="E66" s="1"/>
  <c r="C68"/>
  <c r="F68" s="1"/>
  <c r="C70"/>
  <c r="E70" s="1"/>
  <c r="C72"/>
  <c r="F72" s="1"/>
  <c r="C74"/>
  <c r="E74" s="1"/>
  <c r="C76"/>
  <c r="F76" s="1"/>
  <c r="C80"/>
  <c r="F80" s="1"/>
  <c r="C84"/>
  <c r="G88"/>
  <c r="H88" s="1"/>
  <c r="C91"/>
  <c r="E91" s="1"/>
  <c r="C99"/>
  <c r="E99" s="1"/>
  <c r="G104"/>
  <c r="H104" s="1"/>
  <c r="E106"/>
  <c r="C156"/>
  <c r="E156" s="1"/>
  <c r="C158"/>
  <c r="F158" s="1"/>
  <c r="C167"/>
  <c r="E167" s="1"/>
  <c r="C175"/>
  <c r="E175" s="1"/>
  <c r="C191"/>
  <c r="F191" s="1"/>
  <c r="C199"/>
  <c r="E199" s="1"/>
  <c r="C212"/>
  <c r="C220"/>
  <c r="C228"/>
  <c r="C236"/>
  <c r="C244"/>
  <c r="E244" s="1"/>
  <c r="C252"/>
  <c r="E252" s="1"/>
  <c r="C260"/>
  <c r="E260" s="1"/>
  <c r="C51" i="11"/>
  <c r="F51" s="1"/>
  <c r="C59"/>
  <c r="F59" s="1"/>
  <c r="C67"/>
  <c r="E67" s="1"/>
  <c r="C75"/>
  <c r="E75" s="1"/>
  <c r="C83"/>
  <c r="E83" s="1"/>
  <c r="C91"/>
  <c r="F91" s="1"/>
  <c r="C99"/>
  <c r="F99" s="1"/>
  <c r="C107"/>
  <c r="F107" s="1"/>
  <c r="C115"/>
  <c r="F115" s="1"/>
  <c r="C123"/>
  <c r="E123" s="1"/>
  <c r="C131"/>
  <c r="G136"/>
  <c r="H136" s="1"/>
  <c r="C139"/>
  <c r="C147"/>
  <c r="E147" s="1"/>
  <c r="C155"/>
  <c r="E155" s="1"/>
  <c r="C201"/>
  <c r="F201" s="1"/>
  <c r="C215" i="10"/>
  <c r="E215" s="1"/>
  <c r="C215" i="9"/>
  <c r="C219" i="10"/>
  <c r="E219" s="1"/>
  <c r="C219" i="9"/>
  <c r="C223" i="10"/>
  <c r="E223" s="1"/>
  <c r="C223" i="9"/>
  <c r="C227" i="10"/>
  <c r="F227" s="1"/>
  <c r="C227" i="9"/>
  <c r="C231" i="10"/>
  <c r="F231" s="1"/>
  <c r="C231" i="9"/>
  <c r="C235" i="10"/>
  <c r="E235" s="1"/>
  <c r="C235" i="9"/>
  <c r="C239" i="10"/>
  <c r="E239" s="1"/>
  <c r="C239" i="9"/>
  <c r="C245" i="10"/>
  <c r="F245" s="1"/>
  <c r="C245" i="9"/>
  <c r="E245" s="1"/>
  <c r="C257" i="10"/>
  <c r="F257" s="1"/>
  <c r="C257" i="9"/>
  <c r="E257" s="1"/>
  <c r="C47"/>
  <c r="F47" s="1"/>
  <c r="C55"/>
  <c r="F55" s="1"/>
  <c r="C61"/>
  <c r="F61" s="1"/>
  <c r="C65"/>
  <c r="C75"/>
  <c r="F75" s="1"/>
  <c r="C79"/>
  <c r="F79" s="1"/>
  <c r="C83"/>
  <c r="F83" s="1"/>
  <c r="C89"/>
  <c r="F89" s="1"/>
  <c r="G91"/>
  <c r="H91" s="1"/>
  <c r="C94"/>
  <c r="F94" s="1"/>
  <c r="C98"/>
  <c r="F98" s="1"/>
  <c r="G99"/>
  <c r="H99" s="1"/>
  <c r="C105"/>
  <c r="F105" s="1"/>
  <c r="C109"/>
  <c r="F109" s="1"/>
  <c r="G113"/>
  <c r="H113" s="1"/>
  <c r="C117"/>
  <c r="C119"/>
  <c r="E119" s="1"/>
  <c r="C122"/>
  <c r="C145"/>
  <c r="F145" s="1"/>
  <c r="C147"/>
  <c r="E147" s="1"/>
  <c r="C150"/>
  <c r="E150" s="1"/>
  <c r="C163"/>
  <c r="E163" s="1"/>
  <c r="C168"/>
  <c r="E168" s="1"/>
  <c r="C178"/>
  <c r="E178" s="1"/>
  <c r="C181"/>
  <c r="C184"/>
  <c r="E184" s="1"/>
  <c r="C186"/>
  <c r="F186" s="1"/>
  <c r="C194"/>
  <c r="F194" s="1"/>
  <c r="C196"/>
  <c r="E196" s="1"/>
  <c r="C203"/>
  <c r="E203" s="1"/>
  <c r="C205"/>
  <c r="E205" s="1"/>
  <c r="C208"/>
  <c r="F208" s="1"/>
  <c r="C214"/>
  <c r="E214" s="1"/>
  <c r="C217"/>
  <c r="G217" s="1"/>
  <c r="H217" s="1"/>
  <c r="C230"/>
  <c r="F230" s="1"/>
  <c r="C233"/>
  <c r="G233" s="1"/>
  <c r="H233" s="1"/>
  <c r="C248"/>
  <c r="F248" s="1"/>
  <c r="C255"/>
  <c r="E255" s="1"/>
  <c r="C262"/>
  <c r="F262" s="1"/>
  <c r="C85" i="10"/>
  <c r="E85" s="1"/>
  <c r="G106"/>
  <c r="H106" s="1"/>
  <c r="C110"/>
  <c r="F110" s="1"/>
  <c r="C114"/>
  <c r="F114" s="1"/>
  <c r="C116"/>
  <c r="E116" s="1"/>
  <c r="C118"/>
  <c r="F118" s="1"/>
  <c r="C120"/>
  <c r="E120" s="1"/>
  <c r="C124"/>
  <c r="E124" s="1"/>
  <c r="C128"/>
  <c r="F128" s="1"/>
  <c r="C130"/>
  <c r="F130" s="1"/>
  <c r="C132"/>
  <c r="E132" s="1"/>
  <c r="C134"/>
  <c r="F134" s="1"/>
  <c r="C136"/>
  <c r="E136" s="1"/>
  <c r="C140"/>
  <c r="E140" s="1"/>
  <c r="C142"/>
  <c r="F142" s="1"/>
  <c r="C146"/>
  <c r="F146" s="1"/>
  <c r="C148"/>
  <c r="E148" s="1"/>
  <c r="C152"/>
  <c r="E152" s="1"/>
  <c r="C161"/>
  <c r="E161" s="1"/>
  <c r="C169"/>
  <c r="E169" s="1"/>
  <c r="C185"/>
  <c r="E185" s="1"/>
  <c r="C201"/>
  <c r="F201" s="1"/>
  <c r="C206"/>
  <c r="C210"/>
  <c r="C222"/>
  <c r="C238"/>
  <c r="C246"/>
  <c r="E246" s="1"/>
  <c r="C254"/>
  <c r="E254" s="1"/>
  <c r="C53" i="11"/>
  <c r="F53" s="1"/>
  <c r="C61"/>
  <c r="F61" s="1"/>
  <c r="C69"/>
  <c r="C77"/>
  <c r="E77" s="1"/>
  <c r="C85"/>
  <c r="C93"/>
  <c r="F93" s="1"/>
  <c r="C101"/>
  <c r="F101" s="1"/>
  <c r="C109"/>
  <c r="F109" s="1"/>
  <c r="C117"/>
  <c r="F117" s="1"/>
  <c r="C125"/>
  <c r="C133"/>
  <c r="E133" s="1"/>
  <c r="C141"/>
  <c r="E141" s="1"/>
  <c r="C149"/>
  <c r="E149" s="1"/>
  <c r="C157"/>
  <c r="E157" s="1"/>
  <c r="C159"/>
  <c r="E159" s="1"/>
  <c r="C161"/>
  <c r="E161" s="1"/>
  <c r="C163"/>
  <c r="E163" s="1"/>
  <c r="C165"/>
  <c r="E165" s="1"/>
  <c r="C167"/>
  <c r="E167" s="1"/>
  <c r="C169"/>
  <c r="E169" s="1"/>
  <c r="C171"/>
  <c r="E171" s="1"/>
  <c r="C173"/>
  <c r="E173" s="1"/>
  <c r="C175"/>
  <c r="E175" s="1"/>
  <c r="C177"/>
  <c r="E177" s="1"/>
  <c r="C179"/>
  <c r="E179" s="1"/>
  <c r="C181"/>
  <c r="E181" s="1"/>
  <c r="C183"/>
  <c r="F183" s="1"/>
  <c r="C185"/>
  <c r="F185" s="1"/>
  <c r="C187"/>
  <c r="F187" s="1"/>
  <c r="C189"/>
  <c r="F189" s="1"/>
  <c r="C191"/>
  <c r="F191" s="1"/>
  <c r="C193"/>
  <c r="F193" s="1"/>
  <c r="C195"/>
  <c r="E195" s="1"/>
  <c r="C197"/>
  <c r="E197" s="1"/>
  <c r="C203"/>
  <c r="E203" s="1"/>
  <c r="V50" i="7"/>
  <c r="Y50"/>
  <c r="V54"/>
  <c r="Y54"/>
  <c r="V58"/>
  <c r="Y58"/>
  <c r="V62"/>
  <c r="Y62"/>
  <c r="V66"/>
  <c r="Y66"/>
  <c r="V70"/>
  <c r="Y70"/>
  <c r="V74"/>
  <c r="Y74"/>
  <c r="V78"/>
  <c r="Y78"/>
  <c r="V82"/>
  <c r="Y82"/>
  <c r="V86"/>
  <c r="Y86"/>
  <c r="V90"/>
  <c r="Y90"/>
  <c r="V94"/>
  <c r="Y94"/>
  <c r="V98"/>
  <c r="Y98"/>
  <c r="V102"/>
  <c r="Y102"/>
  <c r="V106"/>
  <c r="Y106"/>
  <c r="V110"/>
  <c r="Y110"/>
  <c r="V114"/>
  <c r="Y114"/>
  <c r="V118"/>
  <c r="Y118"/>
  <c r="V122"/>
  <c r="Y122"/>
  <c r="V126"/>
  <c r="Y126"/>
  <c r="V130"/>
  <c r="Y130"/>
  <c r="V134"/>
  <c r="Y134"/>
  <c r="V138"/>
  <c r="Y138"/>
  <c r="V142"/>
  <c r="Y142"/>
  <c r="S198"/>
  <c r="Y198" s="1"/>
  <c r="C199" i="11"/>
  <c r="S204" i="7"/>
  <c r="Y204" s="1"/>
  <c r="C205" i="11"/>
  <c r="E205" s="1"/>
  <c r="S206" i="7"/>
  <c r="Y206" s="1"/>
  <c r="C207" i="11"/>
  <c r="F207" s="1"/>
  <c r="S208" i="7"/>
  <c r="Y208" s="1"/>
  <c r="C209" i="11"/>
  <c r="F209" s="1"/>
  <c r="S210" i="7"/>
  <c r="Y210" s="1"/>
  <c r="C211" i="11"/>
  <c r="E211" s="1"/>
  <c r="S212" i="7"/>
  <c r="Y212" s="1"/>
  <c r="C213" i="11"/>
  <c r="F213" s="1"/>
  <c r="S214" i="7"/>
  <c r="Y214" s="1"/>
  <c r="C215" i="11"/>
  <c r="E215" s="1"/>
  <c r="S216" i="7"/>
  <c r="Y216" s="1"/>
  <c r="C217" i="11"/>
  <c r="F217" s="1"/>
  <c r="S218" i="7"/>
  <c r="Y218" s="1"/>
  <c r="C219" i="11"/>
  <c r="E219" s="1"/>
  <c r="S220" i="7"/>
  <c r="Y220" s="1"/>
  <c r="C221" i="11"/>
  <c r="E221" s="1"/>
  <c r="S222" i="7"/>
  <c r="Y222" s="1"/>
  <c r="C223" i="11"/>
  <c r="F223" s="1"/>
  <c r="S224" i="7"/>
  <c r="Y224" s="1"/>
  <c r="C225" i="11"/>
  <c r="E225" s="1"/>
  <c r="S226" i="7"/>
  <c r="Y226" s="1"/>
  <c r="C227" i="11"/>
  <c r="E227" s="1"/>
  <c r="S228" i="7"/>
  <c r="Y228" s="1"/>
  <c r="C229" i="11"/>
  <c r="E229" s="1"/>
  <c r="S230" i="7"/>
  <c r="Y230" s="1"/>
  <c r="C231" i="11"/>
  <c r="F231" s="1"/>
  <c r="S232" i="7"/>
  <c r="Y232" s="1"/>
  <c r="C233" i="11"/>
  <c r="F233" s="1"/>
  <c r="S234" i="7"/>
  <c r="Y234" s="1"/>
  <c r="C235" i="11"/>
  <c r="F235" s="1"/>
  <c r="S236" i="7"/>
  <c r="Y236" s="1"/>
  <c r="C237" i="11"/>
  <c r="F237" s="1"/>
  <c r="S238" i="7"/>
  <c r="Y238" s="1"/>
  <c r="C239" i="11"/>
  <c r="F239" s="1"/>
  <c r="S240" i="7"/>
  <c r="Y240" s="1"/>
  <c r="C241" i="11"/>
  <c r="F241" s="1"/>
  <c r="S242" i="7"/>
  <c r="Y242" s="1"/>
  <c r="C243" i="11"/>
  <c r="F243" s="1"/>
  <c r="S244" i="7"/>
  <c r="Y244" s="1"/>
  <c r="C245" i="11"/>
  <c r="F245" s="1"/>
  <c r="S246" i="7"/>
  <c r="Y246" s="1"/>
  <c r="C247" i="11"/>
  <c r="F247" s="1"/>
  <c r="S248" i="7"/>
  <c r="Y248" s="1"/>
  <c r="C249" i="11"/>
  <c r="F249" s="1"/>
  <c r="S250" i="7"/>
  <c r="Y250" s="1"/>
  <c r="C251" i="11"/>
  <c r="F251" s="1"/>
  <c r="S252" i="7"/>
  <c r="Y252" s="1"/>
  <c r="C253" i="11"/>
  <c r="F253" s="1"/>
  <c r="S254" i="7"/>
  <c r="Y254" s="1"/>
  <c r="C255" i="11"/>
  <c r="F255" s="1"/>
  <c r="S256" i="7"/>
  <c r="Y256" s="1"/>
  <c r="C257" i="11"/>
  <c r="F257" s="1"/>
  <c r="S258" i="7"/>
  <c r="Y258" s="1"/>
  <c r="C259" i="11"/>
  <c r="F259" s="1"/>
  <c r="S260" i="7"/>
  <c r="Y260" s="1"/>
  <c r="C261" i="11"/>
  <c r="F261" s="1"/>
  <c r="S262" i="7"/>
  <c r="Y262" s="1"/>
  <c r="C263" i="11"/>
  <c r="F263" s="1"/>
  <c r="S264" i="7"/>
  <c r="Y264" s="1"/>
  <c r="C265" i="11"/>
  <c r="F265" s="1"/>
  <c r="C53" i="9"/>
  <c r="F53" s="1"/>
  <c r="C67"/>
  <c r="F67" s="1"/>
  <c r="C71"/>
  <c r="F71" s="1"/>
  <c r="G77"/>
  <c r="H77" s="1"/>
  <c r="G87"/>
  <c r="H87" s="1"/>
  <c r="C90"/>
  <c r="C95"/>
  <c r="F95" s="1"/>
  <c r="G103"/>
  <c r="H103" s="1"/>
  <c r="C106"/>
  <c r="F106" s="1"/>
  <c r="C123"/>
  <c r="E123" s="1"/>
  <c r="C125"/>
  <c r="E125" s="1"/>
  <c r="C137"/>
  <c r="F137" s="1"/>
  <c r="C151"/>
  <c r="E151" s="1"/>
  <c r="C155"/>
  <c r="F155" s="1"/>
  <c r="C166"/>
  <c r="E166" s="1"/>
  <c r="C171"/>
  <c r="C172"/>
  <c r="E172" s="1"/>
  <c r="C182"/>
  <c r="E182" s="1"/>
  <c r="G209"/>
  <c r="H209" s="1"/>
  <c r="C218"/>
  <c r="F218" s="1"/>
  <c r="C221"/>
  <c r="C224"/>
  <c r="F224" s="1"/>
  <c r="C234"/>
  <c r="F234" s="1"/>
  <c r="C237"/>
  <c r="G237" s="1"/>
  <c r="H237" s="1"/>
  <c r="C240"/>
  <c r="F240" s="1"/>
  <c r="C243"/>
  <c r="E243" s="1"/>
  <c r="C251"/>
  <c r="E251" s="1"/>
  <c r="C253"/>
  <c r="E253" s="1"/>
  <c r="C256"/>
  <c r="F256" s="1"/>
  <c r="C258"/>
  <c r="F258" s="1"/>
  <c r="C51" i="10"/>
  <c r="E51" s="1"/>
  <c r="C59"/>
  <c r="E59" s="1"/>
  <c r="C63"/>
  <c r="E63" s="1"/>
  <c r="C77"/>
  <c r="E77" s="1"/>
  <c r="C81"/>
  <c r="E81" s="1"/>
  <c r="C87"/>
  <c r="E87" s="1"/>
  <c r="C103"/>
  <c r="E103" s="1"/>
  <c r="C159"/>
  <c r="E159" s="1"/>
  <c r="C179"/>
  <c r="E179" s="1"/>
  <c r="G184"/>
  <c r="H184" s="1"/>
  <c r="C187"/>
  <c r="F187" s="1"/>
  <c r="C195"/>
  <c r="E195" s="1"/>
  <c r="E263"/>
  <c r="C55" i="11"/>
  <c r="F55" s="1"/>
  <c r="C63"/>
  <c r="F63" s="1"/>
  <c r="C71"/>
  <c r="E71" s="1"/>
  <c r="C79"/>
  <c r="E79" s="1"/>
  <c r="C87"/>
  <c r="E87" s="1"/>
  <c r="C95"/>
  <c r="F95" s="1"/>
  <c r="C103"/>
  <c r="F103" s="1"/>
  <c r="C111"/>
  <c r="F111" s="1"/>
  <c r="C119"/>
  <c r="E119" s="1"/>
  <c r="C127"/>
  <c r="E127" s="1"/>
  <c r="C135"/>
  <c r="C143"/>
  <c r="C151"/>
  <c r="E151" s="1"/>
  <c r="C164" i="10"/>
  <c r="F164" s="1"/>
  <c r="C164" i="9"/>
  <c r="E164" s="1"/>
  <c r="C170" i="10"/>
  <c r="E170" s="1"/>
  <c r="C170" i="9"/>
  <c r="E170" s="1"/>
  <c r="C188" i="10"/>
  <c r="E188" s="1"/>
  <c r="C188" i="9"/>
  <c r="C192" i="10"/>
  <c r="E192" s="1"/>
  <c r="C192" i="9"/>
  <c r="E192" s="1"/>
  <c r="C198" i="10"/>
  <c r="E198" s="1"/>
  <c r="C198" i="9"/>
  <c r="E198" s="1"/>
  <c r="C204" i="10"/>
  <c r="C204" i="9"/>
  <c r="F204" s="1"/>
  <c r="G49"/>
  <c r="H49" s="1"/>
  <c r="G69"/>
  <c r="H69" s="1"/>
  <c r="C86"/>
  <c r="C92"/>
  <c r="F92" s="1"/>
  <c r="C96"/>
  <c r="F96" s="1"/>
  <c r="C100"/>
  <c r="F100" s="1"/>
  <c r="C102"/>
  <c r="C107"/>
  <c r="F107" s="1"/>
  <c r="C111"/>
  <c r="F111" s="1"/>
  <c r="C121"/>
  <c r="F121" s="1"/>
  <c r="C135"/>
  <c r="E135" s="1"/>
  <c r="C149"/>
  <c r="F149" s="1"/>
  <c r="C173"/>
  <c r="E173" s="1"/>
  <c r="C176"/>
  <c r="E176" s="1"/>
  <c r="C190"/>
  <c r="E190" s="1"/>
  <c r="C197"/>
  <c r="E197" s="1"/>
  <c r="C202"/>
  <c r="E202" s="1"/>
  <c r="C209"/>
  <c r="E209" s="1"/>
  <c r="E210"/>
  <c r="G213"/>
  <c r="H213" s="1"/>
  <c r="C225"/>
  <c r="G229"/>
  <c r="H229" s="1"/>
  <c r="C241"/>
  <c r="C249"/>
  <c r="E249" s="1"/>
  <c r="C263"/>
  <c r="E263" s="1"/>
  <c r="C113" i="10"/>
  <c r="C127"/>
  <c r="C133"/>
  <c r="C139"/>
  <c r="C153"/>
  <c r="C189"/>
  <c r="F189" s="1"/>
  <c r="C207"/>
  <c r="E207" s="1"/>
  <c r="C211"/>
  <c r="C265"/>
  <c r="F265" s="1"/>
  <c r="C49" i="11"/>
  <c r="F49" s="1"/>
  <c r="C57"/>
  <c r="F57" s="1"/>
  <c r="C65"/>
  <c r="F65" s="1"/>
  <c r="C73"/>
  <c r="E73" s="1"/>
  <c r="C81"/>
  <c r="G81" s="1"/>
  <c r="H81" s="1"/>
  <c r="C89"/>
  <c r="E89" s="1"/>
  <c r="C97"/>
  <c r="F97" s="1"/>
  <c r="C105"/>
  <c r="F105" s="1"/>
  <c r="C113"/>
  <c r="F113" s="1"/>
  <c r="C121"/>
  <c r="C129"/>
  <c r="E129" s="1"/>
  <c r="C137"/>
  <c r="E137" s="1"/>
  <c r="C145"/>
  <c r="E145" s="1"/>
  <c r="C153"/>
  <c r="E153" s="1"/>
  <c r="C156"/>
  <c r="F156" s="1"/>
  <c r="C158"/>
  <c r="E158" s="1"/>
  <c r="C160"/>
  <c r="E160" s="1"/>
  <c r="C162"/>
  <c r="F162" s="1"/>
  <c r="C164"/>
  <c r="F164" s="1"/>
  <c r="C166"/>
  <c r="E166" s="1"/>
  <c r="C168"/>
  <c r="E168" s="1"/>
  <c r="C170"/>
  <c r="F170" s="1"/>
  <c r="C172"/>
  <c r="F172" s="1"/>
  <c r="C174"/>
  <c r="E174" s="1"/>
  <c r="C176"/>
  <c r="E176" s="1"/>
  <c r="C178"/>
  <c r="F178" s="1"/>
  <c r="C180"/>
  <c r="F180" s="1"/>
  <c r="C182"/>
  <c r="C184"/>
  <c r="E184" s="1"/>
  <c r="C186"/>
  <c r="C188"/>
  <c r="E188" s="1"/>
  <c r="C190"/>
  <c r="C192"/>
  <c r="E192" s="1"/>
  <c r="C194"/>
  <c r="C196"/>
  <c r="E196" s="1"/>
  <c r="G143" i="9"/>
  <c r="H143" s="1"/>
  <c r="G147"/>
  <c r="H147" s="1"/>
  <c r="G171"/>
  <c r="H171" s="1"/>
  <c r="G172"/>
  <c r="H172" s="1"/>
  <c r="G208"/>
  <c r="H208" s="1"/>
  <c r="G84" i="10"/>
  <c r="H84" s="1"/>
  <c r="G117"/>
  <c r="H117" s="1"/>
  <c r="G119"/>
  <c r="H119" s="1"/>
  <c r="G251" i="11"/>
  <c r="H251" s="1"/>
  <c r="G222"/>
  <c r="H222" s="1"/>
  <c r="G230"/>
  <c r="H230" s="1"/>
  <c r="D153" i="10"/>
  <c r="G153" s="1"/>
  <c r="H153" s="1"/>
  <c r="D153" i="9"/>
  <c r="D154" i="10"/>
  <c r="D155" i="11"/>
  <c r="F144"/>
  <c r="E251"/>
  <c r="E138"/>
  <c r="G142"/>
  <c r="H142" s="1"/>
  <c r="G144"/>
  <c r="H144" s="1"/>
  <c r="F149"/>
  <c r="F174"/>
  <c r="G182"/>
  <c r="H182" s="1"/>
  <c r="G186"/>
  <c r="H186" s="1"/>
  <c r="G190"/>
  <c r="H190" s="1"/>
  <c r="F215"/>
  <c r="G219"/>
  <c r="H219" s="1"/>
  <c r="G205"/>
  <c r="H205" s="1"/>
  <c r="G246" i="9"/>
  <c r="H246" s="1"/>
  <c r="G265" i="10"/>
  <c r="H265" s="1"/>
  <c r="E51" i="11"/>
  <c r="G53"/>
  <c r="H53" s="1"/>
  <c r="G57"/>
  <c r="H57" s="1"/>
  <c r="E70"/>
  <c r="G72"/>
  <c r="H72" s="1"/>
  <c r="G78"/>
  <c r="H78" s="1"/>
  <c r="G169"/>
  <c r="H169" s="1"/>
  <c r="G204"/>
  <c r="H204" s="1"/>
  <c r="G208"/>
  <c r="H208" s="1"/>
  <c r="G210"/>
  <c r="H210" s="1"/>
  <c r="F225"/>
  <c r="G229"/>
  <c r="H229" s="1"/>
  <c r="E59"/>
  <c r="E122"/>
  <c r="G130"/>
  <c r="H130" s="1"/>
  <c r="F152"/>
  <c r="G236"/>
  <c r="H236" s="1"/>
  <c r="E249"/>
  <c r="G66"/>
  <c r="H66" s="1"/>
  <c r="G70"/>
  <c r="H70" s="1"/>
  <c r="G85"/>
  <c r="H85" s="1"/>
  <c r="E86"/>
  <c r="G88"/>
  <c r="H88" s="1"/>
  <c r="F136"/>
  <c r="G152"/>
  <c r="H152" s="1"/>
  <c r="E170"/>
  <c r="G174"/>
  <c r="H174" s="1"/>
  <c r="F197"/>
  <c r="F200"/>
  <c r="G202"/>
  <c r="H202" s="1"/>
  <c r="E213"/>
  <c r="G215"/>
  <c r="H215" s="1"/>
  <c r="E233"/>
  <c r="G235"/>
  <c r="H235" s="1"/>
  <c r="G80"/>
  <c r="H80" s="1"/>
  <c r="G82"/>
  <c r="H82" s="1"/>
  <c r="G86"/>
  <c r="H86" s="1"/>
  <c r="E126"/>
  <c r="E148"/>
  <c r="G166"/>
  <c r="H166" s="1"/>
  <c r="G177"/>
  <c r="H177" s="1"/>
  <c r="F203"/>
  <c r="F227"/>
  <c r="G61"/>
  <c r="H61" s="1"/>
  <c r="G158"/>
  <c r="H158" s="1"/>
  <c r="G227"/>
  <c r="H227" s="1"/>
  <c r="G234"/>
  <c r="H234" s="1"/>
  <c r="G238"/>
  <c r="H238" s="1"/>
  <c r="G255"/>
  <c r="H255" s="1"/>
  <c r="E74"/>
  <c r="G90"/>
  <c r="H90" s="1"/>
  <c r="F130"/>
  <c r="G132"/>
  <c r="H132" s="1"/>
  <c r="E142"/>
  <c r="G150"/>
  <c r="H150" s="1"/>
  <c r="G153"/>
  <c r="H153" s="1"/>
  <c r="F158"/>
  <c r="F166"/>
  <c r="F181"/>
  <c r="G195"/>
  <c r="H195" s="1"/>
  <c r="F205"/>
  <c r="G211"/>
  <c r="H211" s="1"/>
  <c r="G214"/>
  <c r="H214" s="1"/>
  <c r="F219"/>
  <c r="G221"/>
  <c r="H221" s="1"/>
  <c r="F229"/>
  <c r="E237"/>
  <c r="G241"/>
  <c r="H241" s="1"/>
  <c r="G243"/>
  <c r="H243" s="1"/>
  <c r="E257"/>
  <c r="G259"/>
  <c r="H259" s="1"/>
  <c r="G69"/>
  <c r="H69" s="1"/>
  <c r="G224"/>
  <c r="H224" s="1"/>
  <c r="E265"/>
  <c r="G77"/>
  <c r="H77" s="1"/>
  <c r="E90"/>
  <c r="F132"/>
  <c r="F150"/>
  <c r="F165"/>
  <c r="F195"/>
  <c r="G197"/>
  <c r="H197" s="1"/>
  <c r="G200"/>
  <c r="H200" s="1"/>
  <c r="E201"/>
  <c r="G203"/>
  <c r="H203" s="1"/>
  <c r="F211"/>
  <c r="G216"/>
  <c r="H216" s="1"/>
  <c r="F221"/>
  <c r="G225"/>
  <c r="H225" s="1"/>
  <c r="E231"/>
  <c r="G233"/>
  <c r="H233" s="1"/>
  <c r="G242"/>
  <c r="H242" s="1"/>
  <c r="E243"/>
  <c r="G247"/>
  <c r="H247" s="1"/>
  <c r="E259"/>
  <c r="G263"/>
  <c r="H263" s="1"/>
  <c r="E55"/>
  <c r="E66"/>
  <c r="E69"/>
  <c r="E82"/>
  <c r="E85"/>
  <c r="E120"/>
  <c r="E124"/>
  <c r="E128"/>
  <c r="E134"/>
  <c r="E140"/>
  <c r="F141"/>
  <c r="E146"/>
  <c r="F157"/>
  <c r="E162"/>
  <c r="E172"/>
  <c r="F173"/>
  <c r="E178"/>
  <c r="E183"/>
  <c r="F184"/>
  <c r="E185"/>
  <c r="E187"/>
  <c r="E189"/>
  <c r="E191"/>
  <c r="E193"/>
  <c r="E207"/>
  <c r="F208"/>
  <c r="E209"/>
  <c r="F216"/>
  <c r="E217"/>
  <c r="G218"/>
  <c r="H218" s="1"/>
  <c r="E223"/>
  <c r="E239"/>
  <c r="E245"/>
  <c r="E253"/>
  <c r="E261"/>
  <c r="E53"/>
  <c r="G55"/>
  <c r="H55" s="1"/>
  <c r="E61"/>
  <c r="G74"/>
  <c r="H74" s="1"/>
  <c r="G76"/>
  <c r="H76" s="1"/>
  <c r="G120"/>
  <c r="H120" s="1"/>
  <c r="G124"/>
  <c r="H124" s="1"/>
  <c r="G128"/>
  <c r="H128" s="1"/>
  <c r="G134"/>
  <c r="H134" s="1"/>
  <c r="G135"/>
  <c r="H135" s="1"/>
  <c r="F137"/>
  <c r="G140"/>
  <c r="H140" s="1"/>
  <c r="G146"/>
  <c r="H146" s="1"/>
  <c r="G147"/>
  <c r="H147" s="1"/>
  <c r="F153"/>
  <c r="G156"/>
  <c r="H156" s="1"/>
  <c r="G162"/>
  <c r="H162" s="1"/>
  <c r="F169"/>
  <c r="G173"/>
  <c r="H173" s="1"/>
  <c r="G178"/>
  <c r="H178" s="1"/>
  <c r="G183"/>
  <c r="H183" s="1"/>
  <c r="G185"/>
  <c r="H185" s="1"/>
  <c r="G187"/>
  <c r="H187" s="1"/>
  <c r="G189"/>
  <c r="H189" s="1"/>
  <c r="G191"/>
  <c r="H191" s="1"/>
  <c r="G193"/>
  <c r="H193" s="1"/>
  <c r="G198"/>
  <c r="H198" s="1"/>
  <c r="G207"/>
  <c r="H207" s="1"/>
  <c r="G209"/>
  <c r="H209" s="1"/>
  <c r="F214"/>
  <c r="G217"/>
  <c r="H217" s="1"/>
  <c r="G223"/>
  <c r="H223" s="1"/>
  <c r="G228"/>
  <c r="H228" s="1"/>
  <c r="G232"/>
  <c r="H232" s="1"/>
  <c r="G239"/>
  <c r="H239" s="1"/>
  <c r="G245"/>
  <c r="H245" s="1"/>
  <c r="G253"/>
  <c r="H253" s="1"/>
  <c r="G261"/>
  <c r="H261" s="1"/>
  <c r="G51"/>
  <c r="H51" s="1"/>
  <c r="E57"/>
  <c r="G59"/>
  <c r="H59" s="1"/>
  <c r="G68"/>
  <c r="H68" s="1"/>
  <c r="G73"/>
  <c r="H73" s="1"/>
  <c r="E78"/>
  <c r="G84"/>
  <c r="H84" s="1"/>
  <c r="G89"/>
  <c r="H89" s="1"/>
  <c r="G122"/>
  <c r="H122" s="1"/>
  <c r="G126"/>
  <c r="H126" s="1"/>
  <c r="F133"/>
  <c r="G138"/>
  <c r="H138" s="1"/>
  <c r="G148"/>
  <c r="H148" s="1"/>
  <c r="G149"/>
  <c r="H149" s="1"/>
  <c r="G154"/>
  <c r="H154" s="1"/>
  <c r="F161"/>
  <c r="G165"/>
  <c r="H165" s="1"/>
  <c r="G170"/>
  <c r="H170" s="1"/>
  <c r="F177"/>
  <c r="G181"/>
  <c r="H181" s="1"/>
  <c r="G199"/>
  <c r="H199" s="1"/>
  <c r="G201"/>
  <c r="H201" s="1"/>
  <c r="F204"/>
  <c r="G206"/>
  <c r="H206" s="1"/>
  <c r="G213"/>
  <c r="H213" s="1"/>
  <c r="G220"/>
  <c r="H220" s="1"/>
  <c r="G226"/>
  <c r="H226" s="1"/>
  <c r="G231"/>
  <c r="H231" s="1"/>
  <c r="E235"/>
  <c r="G237"/>
  <c r="H237" s="1"/>
  <c r="G240"/>
  <c r="H240" s="1"/>
  <c r="E241"/>
  <c r="E247"/>
  <c r="G249"/>
  <c r="H249" s="1"/>
  <c r="E255"/>
  <c r="G257"/>
  <c r="H257" s="1"/>
  <c r="E263"/>
  <c r="G265"/>
  <c r="H265" s="1"/>
  <c r="E68"/>
  <c r="F69"/>
  <c r="E72"/>
  <c r="F73"/>
  <c r="E76"/>
  <c r="F77"/>
  <c r="E80"/>
  <c r="E84"/>
  <c r="F85"/>
  <c r="E88"/>
  <c r="F89"/>
  <c r="G119"/>
  <c r="H119" s="1"/>
  <c r="G123"/>
  <c r="H123" s="1"/>
  <c r="G131"/>
  <c r="H131" s="1"/>
  <c r="G139"/>
  <c r="H139" s="1"/>
  <c r="E121"/>
  <c r="G121"/>
  <c r="H121" s="1"/>
  <c r="E125"/>
  <c r="G125"/>
  <c r="H125" s="1"/>
  <c r="E131"/>
  <c r="F131"/>
  <c r="E139"/>
  <c r="F139"/>
  <c r="G48"/>
  <c r="H48" s="1"/>
  <c r="G50"/>
  <c r="H50" s="1"/>
  <c r="G52"/>
  <c r="H52" s="1"/>
  <c r="G54"/>
  <c r="H54" s="1"/>
  <c r="G56"/>
  <c r="H56" s="1"/>
  <c r="G58"/>
  <c r="H58" s="1"/>
  <c r="G60"/>
  <c r="H60" s="1"/>
  <c r="G62"/>
  <c r="H62" s="1"/>
  <c r="G64"/>
  <c r="H64" s="1"/>
  <c r="G67"/>
  <c r="H67" s="1"/>
  <c r="G71"/>
  <c r="H71" s="1"/>
  <c r="G75"/>
  <c r="H75" s="1"/>
  <c r="G79"/>
  <c r="H79" s="1"/>
  <c r="G83"/>
  <c r="H83" s="1"/>
  <c r="G87"/>
  <c r="H87" s="1"/>
  <c r="F48"/>
  <c r="F50"/>
  <c r="F52"/>
  <c r="F54"/>
  <c r="F56"/>
  <c r="F58"/>
  <c r="F60"/>
  <c r="F62"/>
  <c r="F64"/>
  <c r="F67"/>
  <c r="F71"/>
  <c r="F75"/>
  <c r="F79"/>
  <c r="F83"/>
  <c r="F87"/>
  <c r="G91"/>
  <c r="H91" s="1"/>
  <c r="G92"/>
  <c r="H92" s="1"/>
  <c r="G93"/>
  <c r="H93" s="1"/>
  <c r="G94"/>
  <c r="H94" s="1"/>
  <c r="G95"/>
  <c r="H95" s="1"/>
  <c r="G96"/>
  <c r="H96" s="1"/>
  <c r="G98"/>
  <c r="H98" s="1"/>
  <c r="G99"/>
  <c r="H99" s="1"/>
  <c r="G100"/>
  <c r="H100" s="1"/>
  <c r="G101"/>
  <c r="H101" s="1"/>
  <c r="G102"/>
  <c r="H102" s="1"/>
  <c r="G103"/>
  <c r="H103" s="1"/>
  <c r="G104"/>
  <c r="H104" s="1"/>
  <c r="G105"/>
  <c r="H105" s="1"/>
  <c r="G106"/>
  <c r="H106" s="1"/>
  <c r="G107"/>
  <c r="H107" s="1"/>
  <c r="G108"/>
  <c r="H108" s="1"/>
  <c r="G109"/>
  <c r="H109" s="1"/>
  <c r="G110"/>
  <c r="H110" s="1"/>
  <c r="G111"/>
  <c r="H111" s="1"/>
  <c r="G112"/>
  <c r="H112" s="1"/>
  <c r="G113"/>
  <c r="H113" s="1"/>
  <c r="G114"/>
  <c r="H114" s="1"/>
  <c r="G115"/>
  <c r="H115" s="1"/>
  <c r="G116"/>
  <c r="H116" s="1"/>
  <c r="G117"/>
  <c r="H117" s="1"/>
  <c r="G118"/>
  <c r="H118" s="1"/>
  <c r="G143"/>
  <c r="H143" s="1"/>
  <c r="E135"/>
  <c r="F135"/>
  <c r="E143"/>
  <c r="F143"/>
  <c r="E28"/>
  <c r="E91"/>
  <c r="E92"/>
  <c r="E93"/>
  <c r="E94"/>
  <c r="E95"/>
  <c r="E96"/>
  <c r="E97"/>
  <c r="E98"/>
  <c r="E99"/>
  <c r="E100"/>
  <c r="E101"/>
  <c r="E102"/>
  <c r="E103"/>
  <c r="E104"/>
  <c r="E105"/>
  <c r="E106"/>
  <c r="E107"/>
  <c r="E108"/>
  <c r="E109"/>
  <c r="E110"/>
  <c r="E111"/>
  <c r="E112"/>
  <c r="E113"/>
  <c r="E114"/>
  <c r="E115"/>
  <c r="E116"/>
  <c r="E117"/>
  <c r="E118"/>
  <c r="F119"/>
  <c r="F121"/>
  <c r="F123"/>
  <c r="F125"/>
  <c r="F127"/>
  <c r="G151"/>
  <c r="H151" s="1"/>
  <c r="G155"/>
  <c r="H155" s="1"/>
  <c r="G159"/>
  <c r="H159" s="1"/>
  <c r="G163"/>
  <c r="H163" s="1"/>
  <c r="G167"/>
  <c r="H167" s="1"/>
  <c r="G171"/>
  <c r="H171" s="1"/>
  <c r="G175"/>
  <c r="H175" s="1"/>
  <c r="G179"/>
  <c r="H179" s="1"/>
  <c r="G194"/>
  <c r="H194" s="1"/>
  <c r="E182"/>
  <c r="F182"/>
  <c r="E186"/>
  <c r="F186"/>
  <c r="E190"/>
  <c r="F190"/>
  <c r="E194"/>
  <c r="F194"/>
  <c r="F147"/>
  <c r="F151"/>
  <c r="F155"/>
  <c r="F159"/>
  <c r="F163"/>
  <c r="F167"/>
  <c r="F171"/>
  <c r="F175"/>
  <c r="F179"/>
  <c r="G129"/>
  <c r="H129" s="1"/>
  <c r="G133"/>
  <c r="H133" s="1"/>
  <c r="G137"/>
  <c r="H137" s="1"/>
  <c r="G141"/>
  <c r="H141" s="1"/>
  <c r="G145"/>
  <c r="H145" s="1"/>
  <c r="G157"/>
  <c r="H157" s="1"/>
  <c r="G161"/>
  <c r="H161" s="1"/>
  <c r="E224"/>
  <c r="F224"/>
  <c r="E234"/>
  <c r="F234"/>
  <c r="E238"/>
  <c r="F238"/>
  <c r="E242"/>
  <c r="F242"/>
  <c r="G212"/>
  <c r="H212" s="1"/>
  <c r="F218"/>
  <c r="E222"/>
  <c r="F222"/>
  <c r="E230"/>
  <c r="F230"/>
  <c r="F198"/>
  <c r="F202"/>
  <c r="F206"/>
  <c r="F210"/>
  <c r="F212"/>
  <c r="E220"/>
  <c r="F220"/>
  <c r="E228"/>
  <c r="F228"/>
  <c r="E232"/>
  <c r="F232"/>
  <c r="E236"/>
  <c r="F236"/>
  <c r="E240"/>
  <c r="F240"/>
  <c r="E244"/>
  <c r="F244"/>
  <c r="G244"/>
  <c r="H244" s="1"/>
  <c r="E226"/>
  <c r="F226"/>
  <c r="G246"/>
  <c r="H246" s="1"/>
  <c r="G248"/>
  <c r="H248" s="1"/>
  <c r="G250"/>
  <c r="H250" s="1"/>
  <c r="G252"/>
  <c r="H252" s="1"/>
  <c r="G254"/>
  <c r="H254" s="1"/>
  <c r="G256"/>
  <c r="H256" s="1"/>
  <c r="G258"/>
  <c r="H258" s="1"/>
  <c r="G260"/>
  <c r="H260" s="1"/>
  <c r="G262"/>
  <c r="H262" s="1"/>
  <c r="G264"/>
  <c r="H264" s="1"/>
  <c r="G266"/>
  <c r="H266" s="1"/>
  <c r="F246"/>
  <c r="F248"/>
  <c r="F250"/>
  <c r="F252"/>
  <c r="F254"/>
  <c r="F256"/>
  <c r="F258"/>
  <c r="F260"/>
  <c r="F262"/>
  <c r="F264"/>
  <c r="F266"/>
  <c r="G138" i="10"/>
  <c r="H138" s="1"/>
  <c r="G140"/>
  <c r="H140" s="1"/>
  <c r="E227"/>
  <c r="G229"/>
  <c r="H229" s="1"/>
  <c r="E144"/>
  <c r="E203"/>
  <c r="G205"/>
  <c r="H205" s="1"/>
  <c r="F229"/>
  <c r="G263"/>
  <c r="H263" s="1"/>
  <c r="G52"/>
  <c r="H52" s="1"/>
  <c r="G108"/>
  <c r="H108" s="1"/>
  <c r="G110"/>
  <c r="H110" s="1"/>
  <c r="G112"/>
  <c r="H112" s="1"/>
  <c r="G133"/>
  <c r="H133" s="1"/>
  <c r="G135"/>
  <c r="H135" s="1"/>
  <c r="G179"/>
  <c r="H179" s="1"/>
  <c r="G183"/>
  <c r="H183" s="1"/>
  <c r="G187"/>
  <c r="H187" s="1"/>
  <c r="F233"/>
  <c r="E72"/>
  <c r="E128"/>
  <c r="G165"/>
  <c r="H165" s="1"/>
  <c r="F174"/>
  <c r="G200"/>
  <c r="H200" s="1"/>
  <c r="G216"/>
  <c r="H216" s="1"/>
  <c r="G218"/>
  <c r="H218" s="1"/>
  <c r="E52"/>
  <c r="G56"/>
  <c r="H56" s="1"/>
  <c r="G72"/>
  <c r="H72" s="1"/>
  <c r="E112"/>
  <c r="G122"/>
  <c r="H122" s="1"/>
  <c r="G149"/>
  <c r="H149" s="1"/>
  <c r="G151"/>
  <c r="H151" s="1"/>
  <c r="E187"/>
  <c r="G193"/>
  <c r="H193" s="1"/>
  <c r="G206"/>
  <c r="H206" s="1"/>
  <c r="E213"/>
  <c r="G236"/>
  <c r="H236" s="1"/>
  <c r="E245"/>
  <c r="G247"/>
  <c r="H247" s="1"/>
  <c r="E56"/>
  <c r="G60"/>
  <c r="H60" s="1"/>
  <c r="G68"/>
  <c r="H68" s="1"/>
  <c r="E88"/>
  <c r="G92"/>
  <c r="H92" s="1"/>
  <c r="G100"/>
  <c r="H100" s="1"/>
  <c r="G107"/>
  <c r="H107" s="1"/>
  <c r="G109"/>
  <c r="H109" s="1"/>
  <c r="G111"/>
  <c r="H111" s="1"/>
  <c r="G114"/>
  <c r="H114" s="1"/>
  <c r="G116"/>
  <c r="H116" s="1"/>
  <c r="G125"/>
  <c r="H125" s="1"/>
  <c r="G127"/>
  <c r="H127" s="1"/>
  <c r="G130"/>
  <c r="H130" s="1"/>
  <c r="G132"/>
  <c r="H132" s="1"/>
  <c r="G141"/>
  <c r="H141" s="1"/>
  <c r="G143"/>
  <c r="H143" s="1"/>
  <c r="G146"/>
  <c r="H146" s="1"/>
  <c r="G148"/>
  <c r="H148" s="1"/>
  <c r="G157"/>
  <c r="H157" s="1"/>
  <c r="G159"/>
  <c r="H159" s="1"/>
  <c r="E193"/>
  <c r="G197"/>
  <c r="H197" s="1"/>
  <c r="G198"/>
  <c r="H198" s="1"/>
  <c r="G234"/>
  <c r="H234" s="1"/>
  <c r="E247"/>
  <c r="G76"/>
  <c r="H76" s="1"/>
  <c r="F120"/>
  <c r="G124"/>
  <c r="H124" s="1"/>
  <c r="F136"/>
  <c r="F152"/>
  <c r="G154"/>
  <c r="H154" s="1"/>
  <c r="G156"/>
  <c r="H156" s="1"/>
  <c r="F197"/>
  <c r="G208"/>
  <c r="H208" s="1"/>
  <c r="G213"/>
  <c r="H213" s="1"/>
  <c r="G214"/>
  <c r="H214" s="1"/>
  <c r="F219"/>
  <c r="E68"/>
  <c r="E100"/>
  <c r="E168"/>
  <c r="F188"/>
  <c r="E261"/>
  <c r="E48"/>
  <c r="E64"/>
  <c r="E80"/>
  <c r="E96"/>
  <c r="F108"/>
  <c r="G113"/>
  <c r="H113" s="1"/>
  <c r="G115"/>
  <c r="H115" s="1"/>
  <c r="F116"/>
  <c r="G118"/>
  <c r="H118" s="1"/>
  <c r="G120"/>
  <c r="H120" s="1"/>
  <c r="G121"/>
  <c r="H121" s="1"/>
  <c r="G123"/>
  <c r="H123" s="1"/>
  <c r="F124"/>
  <c r="G126"/>
  <c r="H126" s="1"/>
  <c r="G128"/>
  <c r="H128" s="1"/>
  <c r="G129"/>
  <c r="H129" s="1"/>
  <c r="G131"/>
  <c r="H131" s="1"/>
  <c r="F132"/>
  <c r="G134"/>
  <c r="H134" s="1"/>
  <c r="G136"/>
  <c r="H136" s="1"/>
  <c r="G137"/>
  <c r="H137" s="1"/>
  <c r="G139"/>
  <c r="H139" s="1"/>
  <c r="F140"/>
  <c r="G142"/>
  <c r="H142" s="1"/>
  <c r="G144"/>
  <c r="H144" s="1"/>
  <c r="G145"/>
  <c r="H145" s="1"/>
  <c r="G147"/>
  <c r="H147" s="1"/>
  <c r="F148"/>
  <c r="G150"/>
  <c r="H150" s="1"/>
  <c r="G152"/>
  <c r="H152" s="1"/>
  <c r="G155"/>
  <c r="H155" s="1"/>
  <c r="F156"/>
  <c r="G158"/>
  <c r="H158" s="1"/>
  <c r="G160"/>
  <c r="H160" s="1"/>
  <c r="G161"/>
  <c r="H161" s="1"/>
  <c r="E164"/>
  <c r="G168"/>
  <c r="H168" s="1"/>
  <c r="F170"/>
  <c r="G172"/>
  <c r="H172" s="1"/>
  <c r="G174"/>
  <c r="H174" s="1"/>
  <c r="G175"/>
  <c r="H175" s="1"/>
  <c r="G177"/>
  <c r="H177" s="1"/>
  <c r="F178"/>
  <c r="G180"/>
  <c r="H180" s="1"/>
  <c r="F183"/>
  <c r="G188"/>
  <c r="H188" s="1"/>
  <c r="E189"/>
  <c r="G194"/>
  <c r="H194" s="1"/>
  <c r="F195"/>
  <c r="G201"/>
  <c r="H201" s="1"/>
  <c r="G203"/>
  <c r="H203" s="1"/>
  <c r="G209"/>
  <c r="H209" s="1"/>
  <c r="G211"/>
  <c r="H211" s="1"/>
  <c r="G219"/>
  <c r="H219" s="1"/>
  <c r="F223"/>
  <c r="G225"/>
  <c r="H225" s="1"/>
  <c r="G227"/>
  <c r="H227" s="1"/>
  <c r="G232"/>
  <c r="H232" s="1"/>
  <c r="F239"/>
  <c r="G241"/>
  <c r="H241" s="1"/>
  <c r="G245"/>
  <c r="H245" s="1"/>
  <c r="E255"/>
  <c r="G257"/>
  <c r="H257" s="1"/>
  <c r="G48"/>
  <c r="H48" s="1"/>
  <c r="E60"/>
  <c r="G64"/>
  <c r="H64" s="1"/>
  <c r="E76"/>
  <c r="G80"/>
  <c r="H80" s="1"/>
  <c r="E92"/>
  <c r="G96"/>
  <c r="H96" s="1"/>
  <c r="G105"/>
  <c r="H105" s="1"/>
  <c r="G164"/>
  <c r="H164" s="1"/>
  <c r="G169"/>
  <c r="H169" s="1"/>
  <c r="F184"/>
  <c r="G189"/>
  <c r="H189" s="1"/>
  <c r="F196"/>
  <c r="G204"/>
  <c r="H204" s="1"/>
  <c r="G212"/>
  <c r="H212" s="1"/>
  <c r="G228"/>
  <c r="H228" s="1"/>
  <c r="G233"/>
  <c r="H233" s="1"/>
  <c r="E253"/>
  <c r="G255"/>
  <c r="H255" s="1"/>
  <c r="G170"/>
  <c r="H170" s="1"/>
  <c r="G171"/>
  <c r="H171" s="1"/>
  <c r="G173"/>
  <c r="H173" s="1"/>
  <c r="G176"/>
  <c r="H176" s="1"/>
  <c r="G178"/>
  <c r="H178" s="1"/>
  <c r="G195"/>
  <c r="H195" s="1"/>
  <c r="G196"/>
  <c r="H196" s="1"/>
  <c r="G202"/>
  <c r="H202" s="1"/>
  <c r="G210"/>
  <c r="H210" s="1"/>
  <c r="G221"/>
  <c r="H221" s="1"/>
  <c r="G223"/>
  <c r="H223" s="1"/>
  <c r="G226"/>
  <c r="H226" s="1"/>
  <c r="G237"/>
  <c r="H237" s="1"/>
  <c r="G239"/>
  <c r="H239" s="1"/>
  <c r="G249"/>
  <c r="H249" s="1"/>
  <c r="G253"/>
  <c r="H253" s="1"/>
  <c r="E27"/>
  <c r="G50"/>
  <c r="H50" s="1"/>
  <c r="G54"/>
  <c r="H54" s="1"/>
  <c r="G58"/>
  <c r="H58" s="1"/>
  <c r="G62"/>
  <c r="H62" s="1"/>
  <c r="G66"/>
  <c r="H66" s="1"/>
  <c r="G70"/>
  <c r="H70" s="1"/>
  <c r="G74"/>
  <c r="H74" s="1"/>
  <c r="G78"/>
  <c r="H78" s="1"/>
  <c r="G82"/>
  <c r="H82" s="1"/>
  <c r="G86"/>
  <c r="H86" s="1"/>
  <c r="G90"/>
  <c r="H90" s="1"/>
  <c r="G94"/>
  <c r="H94" s="1"/>
  <c r="G98"/>
  <c r="H98" s="1"/>
  <c r="G102"/>
  <c r="H102" s="1"/>
  <c r="G103"/>
  <c r="H103" s="1"/>
  <c r="E104"/>
  <c r="E110"/>
  <c r="E114"/>
  <c r="E118"/>
  <c r="E122"/>
  <c r="E126"/>
  <c r="E130"/>
  <c r="E134"/>
  <c r="E138"/>
  <c r="E142"/>
  <c r="E146"/>
  <c r="E150"/>
  <c r="E154"/>
  <c r="E158"/>
  <c r="G162"/>
  <c r="H162" s="1"/>
  <c r="G163"/>
  <c r="H163" s="1"/>
  <c r="G166"/>
  <c r="H166" s="1"/>
  <c r="G167"/>
  <c r="H167" s="1"/>
  <c r="E172"/>
  <c r="E176"/>
  <c r="E180"/>
  <c r="E181"/>
  <c r="G185"/>
  <c r="H185" s="1"/>
  <c r="E191"/>
  <c r="F192"/>
  <c r="G199"/>
  <c r="H199" s="1"/>
  <c r="E201"/>
  <c r="G207"/>
  <c r="H207" s="1"/>
  <c r="E209"/>
  <c r="G215"/>
  <c r="H215" s="1"/>
  <c r="E217"/>
  <c r="G220"/>
  <c r="H220" s="1"/>
  <c r="E221"/>
  <c r="G224"/>
  <c r="H224" s="1"/>
  <c r="E225"/>
  <c r="E231"/>
  <c r="G235"/>
  <c r="H235" s="1"/>
  <c r="E237"/>
  <c r="E241"/>
  <c r="G243"/>
  <c r="H243" s="1"/>
  <c r="E249"/>
  <c r="G251"/>
  <c r="H251" s="1"/>
  <c r="E257"/>
  <c r="G259"/>
  <c r="H259" s="1"/>
  <c r="E265"/>
  <c r="G181"/>
  <c r="H181" s="1"/>
  <c r="G191"/>
  <c r="H191" s="1"/>
  <c r="G192"/>
  <c r="H192" s="1"/>
  <c r="G217"/>
  <c r="H217" s="1"/>
  <c r="G231"/>
  <c r="H231" s="1"/>
  <c r="F50"/>
  <c r="F54"/>
  <c r="F58"/>
  <c r="F62"/>
  <c r="F66"/>
  <c r="F70"/>
  <c r="F74"/>
  <c r="F78"/>
  <c r="F82"/>
  <c r="F86"/>
  <c r="F90"/>
  <c r="F94"/>
  <c r="F98"/>
  <c r="F102"/>
  <c r="F162"/>
  <c r="F166"/>
  <c r="F185"/>
  <c r="F199"/>
  <c r="F207"/>
  <c r="F215"/>
  <c r="F235"/>
  <c r="F103"/>
  <c r="E243"/>
  <c r="E251"/>
  <c r="E259"/>
  <c r="G261"/>
  <c r="H261" s="1"/>
  <c r="G47"/>
  <c r="H47" s="1"/>
  <c r="G49"/>
  <c r="H49" s="1"/>
  <c r="G51"/>
  <c r="H51" s="1"/>
  <c r="G53"/>
  <c r="H53" s="1"/>
  <c r="G55"/>
  <c r="H55" s="1"/>
  <c r="G57"/>
  <c r="H57" s="1"/>
  <c r="G59"/>
  <c r="H59" s="1"/>
  <c r="G61"/>
  <c r="H61" s="1"/>
  <c r="G63"/>
  <c r="H63" s="1"/>
  <c r="G65"/>
  <c r="H65" s="1"/>
  <c r="G67"/>
  <c r="H67" s="1"/>
  <c r="G69"/>
  <c r="H69" s="1"/>
  <c r="G71"/>
  <c r="H71" s="1"/>
  <c r="G73"/>
  <c r="H73" s="1"/>
  <c r="G75"/>
  <c r="H75" s="1"/>
  <c r="G77"/>
  <c r="H77" s="1"/>
  <c r="G79"/>
  <c r="H79" s="1"/>
  <c r="G81"/>
  <c r="H81" s="1"/>
  <c r="G83"/>
  <c r="H83" s="1"/>
  <c r="G85"/>
  <c r="H85" s="1"/>
  <c r="G87"/>
  <c r="H87" s="1"/>
  <c r="G89"/>
  <c r="H89" s="1"/>
  <c r="G91"/>
  <c r="H91" s="1"/>
  <c r="G93"/>
  <c r="H93" s="1"/>
  <c r="G95"/>
  <c r="H95" s="1"/>
  <c r="G97"/>
  <c r="H97" s="1"/>
  <c r="G99"/>
  <c r="H99" s="1"/>
  <c r="G101"/>
  <c r="H101" s="1"/>
  <c r="E107"/>
  <c r="F107"/>
  <c r="E109"/>
  <c r="F109"/>
  <c r="E111"/>
  <c r="F111"/>
  <c r="E113"/>
  <c r="F113"/>
  <c r="E115"/>
  <c r="F115"/>
  <c r="E117"/>
  <c r="F117"/>
  <c r="E119"/>
  <c r="F119"/>
  <c r="E121"/>
  <c r="F121"/>
  <c r="E123"/>
  <c r="F123"/>
  <c r="E125"/>
  <c r="F125"/>
  <c r="E127"/>
  <c r="F127"/>
  <c r="E129"/>
  <c r="F129"/>
  <c r="E131"/>
  <c r="F131"/>
  <c r="E133"/>
  <c r="F133"/>
  <c r="E135"/>
  <c r="F135"/>
  <c r="E137"/>
  <c r="F137"/>
  <c r="E139"/>
  <c r="F139"/>
  <c r="E141"/>
  <c r="F141"/>
  <c r="E143"/>
  <c r="F143"/>
  <c r="E145"/>
  <c r="F145"/>
  <c r="E147"/>
  <c r="F147"/>
  <c r="E149"/>
  <c r="F149"/>
  <c r="E151"/>
  <c r="F151"/>
  <c r="E153"/>
  <c r="F153"/>
  <c r="E155"/>
  <c r="F155"/>
  <c r="F47"/>
  <c r="F49"/>
  <c r="F51"/>
  <c r="F53"/>
  <c r="F55"/>
  <c r="F57"/>
  <c r="F59"/>
  <c r="F61"/>
  <c r="F63"/>
  <c r="F65"/>
  <c r="F67"/>
  <c r="F69"/>
  <c r="F71"/>
  <c r="F73"/>
  <c r="F75"/>
  <c r="F77"/>
  <c r="F79"/>
  <c r="F81"/>
  <c r="F83"/>
  <c r="F85"/>
  <c r="F87"/>
  <c r="F89"/>
  <c r="F91"/>
  <c r="F93"/>
  <c r="F95"/>
  <c r="F97"/>
  <c r="F99"/>
  <c r="F101"/>
  <c r="F105"/>
  <c r="E222"/>
  <c r="F222"/>
  <c r="E230"/>
  <c r="F230"/>
  <c r="E238"/>
  <c r="F238"/>
  <c r="E240"/>
  <c r="F240"/>
  <c r="E228"/>
  <c r="F228"/>
  <c r="E236"/>
  <c r="F236"/>
  <c r="G182"/>
  <c r="H182" s="1"/>
  <c r="G186"/>
  <c r="H186" s="1"/>
  <c r="G190"/>
  <c r="H190" s="1"/>
  <c r="E226"/>
  <c r="F226"/>
  <c r="E234"/>
  <c r="F234"/>
  <c r="F157"/>
  <c r="F159"/>
  <c r="F161"/>
  <c r="F163"/>
  <c r="F165"/>
  <c r="F167"/>
  <c r="F169"/>
  <c r="F171"/>
  <c r="F173"/>
  <c r="F175"/>
  <c r="F177"/>
  <c r="F179"/>
  <c r="F182"/>
  <c r="F186"/>
  <c r="F190"/>
  <c r="F194"/>
  <c r="F198"/>
  <c r="G222"/>
  <c r="H222" s="1"/>
  <c r="G230"/>
  <c r="H230" s="1"/>
  <c r="G238"/>
  <c r="H238" s="1"/>
  <c r="G240"/>
  <c r="H240" s="1"/>
  <c r="E200"/>
  <c r="F200"/>
  <c r="E202"/>
  <c r="F202"/>
  <c r="E204"/>
  <c r="F204"/>
  <c r="E206"/>
  <c r="F206"/>
  <c r="E208"/>
  <c r="F208"/>
  <c r="E210"/>
  <c r="F210"/>
  <c r="E212"/>
  <c r="F212"/>
  <c r="E214"/>
  <c r="F214"/>
  <c r="E216"/>
  <c r="F216"/>
  <c r="E218"/>
  <c r="F218"/>
  <c r="E220"/>
  <c r="F220"/>
  <c r="E224"/>
  <c r="F224"/>
  <c r="E232"/>
  <c r="F232"/>
  <c r="G242"/>
  <c r="H242" s="1"/>
  <c r="G244"/>
  <c r="H244" s="1"/>
  <c r="G246"/>
  <c r="H246" s="1"/>
  <c r="G248"/>
  <c r="H248" s="1"/>
  <c r="G250"/>
  <c r="H250" s="1"/>
  <c r="G252"/>
  <c r="H252" s="1"/>
  <c r="G254"/>
  <c r="H254" s="1"/>
  <c r="G256"/>
  <c r="H256" s="1"/>
  <c r="G258"/>
  <c r="H258" s="1"/>
  <c r="G260"/>
  <c r="H260" s="1"/>
  <c r="G262"/>
  <c r="H262" s="1"/>
  <c r="G264"/>
  <c r="H264" s="1"/>
  <c r="F242"/>
  <c r="F244"/>
  <c r="F246"/>
  <c r="F248"/>
  <c r="F250"/>
  <c r="F252"/>
  <c r="F254"/>
  <c r="F256"/>
  <c r="F258"/>
  <c r="F260"/>
  <c r="F262"/>
  <c r="F264"/>
  <c r="E69" i="9"/>
  <c r="G70"/>
  <c r="H70" s="1"/>
  <c r="G71"/>
  <c r="H71" s="1"/>
  <c r="E81"/>
  <c r="G93"/>
  <c r="H93" s="1"/>
  <c r="G97"/>
  <c r="H97" s="1"/>
  <c r="G98"/>
  <c r="H98" s="1"/>
  <c r="E106"/>
  <c r="G117"/>
  <c r="H117" s="1"/>
  <c r="G127"/>
  <c r="H127" s="1"/>
  <c r="G139"/>
  <c r="H139" s="1"/>
  <c r="E155"/>
  <c r="G159"/>
  <c r="H159" s="1"/>
  <c r="G163"/>
  <c r="H163" s="1"/>
  <c r="F180"/>
  <c r="G200"/>
  <c r="H200" s="1"/>
  <c r="F207"/>
  <c r="E208"/>
  <c r="G212"/>
  <c r="H212" s="1"/>
  <c r="G215"/>
  <c r="H215" s="1"/>
  <c r="G219"/>
  <c r="H219" s="1"/>
  <c r="G220"/>
  <c r="H220" s="1"/>
  <c r="G224"/>
  <c r="H224" s="1"/>
  <c r="G225"/>
  <c r="H225" s="1"/>
  <c r="E226"/>
  <c r="G262"/>
  <c r="H262" s="1"/>
  <c r="G81"/>
  <c r="H81" s="1"/>
  <c r="G82"/>
  <c r="H82" s="1"/>
  <c r="F139"/>
  <c r="G231"/>
  <c r="H231" s="1"/>
  <c r="G235"/>
  <c r="H235" s="1"/>
  <c r="E70"/>
  <c r="E85"/>
  <c r="E97"/>
  <c r="E114"/>
  <c r="F120"/>
  <c r="E121"/>
  <c r="E159"/>
  <c r="F193"/>
  <c r="E194"/>
  <c r="E224"/>
  <c r="G241"/>
  <c r="H241" s="1"/>
  <c r="E262"/>
  <c r="G73"/>
  <c r="H73" s="1"/>
  <c r="G89"/>
  <c r="H89" s="1"/>
  <c r="G105"/>
  <c r="H105" s="1"/>
  <c r="F135"/>
  <c r="F151"/>
  <c r="F167"/>
  <c r="F182"/>
  <c r="F190"/>
  <c r="F50"/>
  <c r="G58"/>
  <c r="H58" s="1"/>
  <c r="E62"/>
  <c r="E73"/>
  <c r="E78"/>
  <c r="E89"/>
  <c r="E94"/>
  <c r="E105"/>
  <c r="E110"/>
  <c r="F147"/>
  <c r="F163"/>
  <c r="F175"/>
  <c r="F176"/>
  <c r="G221"/>
  <c r="H221" s="1"/>
  <c r="G226"/>
  <c r="H226" s="1"/>
  <c r="E228"/>
  <c r="E230"/>
  <c r="G250"/>
  <c r="H250" s="1"/>
  <c r="E254"/>
  <c r="E57"/>
  <c r="E61"/>
  <c r="G62"/>
  <c r="H62" s="1"/>
  <c r="G63"/>
  <c r="H63" s="1"/>
  <c r="E66"/>
  <c r="E77"/>
  <c r="G78"/>
  <c r="H78" s="1"/>
  <c r="G79"/>
  <c r="H79" s="1"/>
  <c r="E82"/>
  <c r="E93"/>
  <c r="G94"/>
  <c r="H94" s="1"/>
  <c r="G95"/>
  <c r="H95" s="1"/>
  <c r="E98"/>
  <c r="E109"/>
  <c r="G110"/>
  <c r="H110" s="1"/>
  <c r="G111"/>
  <c r="H111" s="1"/>
  <c r="G135"/>
  <c r="H135" s="1"/>
  <c r="G151"/>
  <c r="H151" s="1"/>
  <c r="G167"/>
  <c r="H167" s="1"/>
  <c r="G174"/>
  <c r="H174" s="1"/>
  <c r="G176"/>
  <c r="H176" s="1"/>
  <c r="G177"/>
  <c r="H177" s="1"/>
  <c r="G205"/>
  <c r="H205" s="1"/>
  <c r="G222"/>
  <c r="H222" s="1"/>
  <c r="E240"/>
  <c r="E242"/>
  <c r="G254"/>
  <c r="H254" s="1"/>
  <c r="E258"/>
  <c r="G240"/>
  <c r="H240" s="1"/>
  <c r="G242"/>
  <c r="H242" s="1"/>
  <c r="G258"/>
  <c r="H258" s="1"/>
  <c r="G54"/>
  <c r="H54" s="1"/>
  <c r="E49"/>
  <c r="G53"/>
  <c r="H53" s="1"/>
  <c r="E54"/>
  <c r="E63"/>
  <c r="E67"/>
  <c r="E71"/>
  <c r="E75"/>
  <c r="E79"/>
  <c r="E83"/>
  <c r="E87"/>
  <c r="E91"/>
  <c r="E95"/>
  <c r="E99"/>
  <c r="E103"/>
  <c r="E107"/>
  <c r="E111"/>
  <c r="E116"/>
  <c r="G119"/>
  <c r="H119" s="1"/>
  <c r="G123"/>
  <c r="H123" s="1"/>
  <c r="G125"/>
  <c r="H125" s="1"/>
  <c r="E127"/>
  <c r="G129"/>
  <c r="H129" s="1"/>
  <c r="G130"/>
  <c r="H130" s="1"/>
  <c r="E131"/>
  <c r="F132"/>
  <c r="E133"/>
  <c r="F136"/>
  <c r="E137"/>
  <c r="F140"/>
  <c r="E141"/>
  <c r="F144"/>
  <c r="E145"/>
  <c r="F148"/>
  <c r="E149"/>
  <c r="F152"/>
  <c r="E153"/>
  <c r="F156"/>
  <c r="E157"/>
  <c r="F160"/>
  <c r="E161"/>
  <c r="F164"/>
  <c r="E165"/>
  <c r="F168"/>
  <c r="E169"/>
  <c r="F172"/>
  <c r="G173"/>
  <c r="H173" s="1"/>
  <c r="E177"/>
  <c r="G179"/>
  <c r="H179" s="1"/>
  <c r="G184"/>
  <c r="H184" s="1"/>
  <c r="E186"/>
  <c r="G192"/>
  <c r="H192" s="1"/>
  <c r="G196"/>
  <c r="H196" s="1"/>
  <c r="G198"/>
  <c r="H198" s="1"/>
  <c r="G199"/>
  <c r="H199" s="1"/>
  <c r="E200"/>
  <c r="G202"/>
  <c r="H202" s="1"/>
  <c r="E204"/>
  <c r="F205"/>
  <c r="G206"/>
  <c r="H206" s="1"/>
  <c r="E212"/>
  <c r="G214"/>
  <c r="H214" s="1"/>
  <c r="G216"/>
  <c r="H216" s="1"/>
  <c r="G218"/>
  <c r="H218" s="1"/>
  <c r="E220"/>
  <c r="E222"/>
  <c r="G232"/>
  <c r="H232" s="1"/>
  <c r="G234"/>
  <c r="H234" s="1"/>
  <c r="E236"/>
  <c r="E238"/>
  <c r="G244"/>
  <c r="H244" s="1"/>
  <c r="G248"/>
  <c r="H248" s="1"/>
  <c r="G252"/>
  <c r="H252" s="1"/>
  <c r="G256"/>
  <c r="H256" s="1"/>
  <c r="G260"/>
  <c r="H260" s="1"/>
  <c r="G264"/>
  <c r="H264" s="1"/>
  <c r="G131"/>
  <c r="H131" s="1"/>
  <c r="G133"/>
  <c r="H133" s="1"/>
  <c r="G134"/>
  <c r="H134" s="1"/>
  <c r="G137"/>
  <c r="H137" s="1"/>
  <c r="G138"/>
  <c r="H138" s="1"/>
  <c r="G141"/>
  <c r="H141" s="1"/>
  <c r="G142"/>
  <c r="H142" s="1"/>
  <c r="G145"/>
  <c r="H145" s="1"/>
  <c r="G146"/>
  <c r="H146" s="1"/>
  <c r="G149"/>
  <c r="H149" s="1"/>
  <c r="G150"/>
  <c r="H150" s="1"/>
  <c r="G153"/>
  <c r="H153" s="1"/>
  <c r="G154"/>
  <c r="H154" s="1"/>
  <c r="G157"/>
  <c r="H157" s="1"/>
  <c r="G158"/>
  <c r="H158" s="1"/>
  <c r="G161"/>
  <c r="H161" s="1"/>
  <c r="G162"/>
  <c r="H162" s="1"/>
  <c r="G165"/>
  <c r="H165" s="1"/>
  <c r="G166"/>
  <c r="H166" s="1"/>
  <c r="G169"/>
  <c r="H169" s="1"/>
  <c r="G170"/>
  <c r="H170" s="1"/>
  <c r="G186"/>
  <c r="H186" s="1"/>
  <c r="G236"/>
  <c r="H236" s="1"/>
  <c r="G238"/>
  <c r="H238" s="1"/>
  <c r="F58"/>
  <c r="G60"/>
  <c r="H60" s="1"/>
  <c r="G64"/>
  <c r="H64" s="1"/>
  <c r="G68"/>
  <c r="H68" s="1"/>
  <c r="G72"/>
  <c r="H72" s="1"/>
  <c r="G76"/>
  <c r="H76" s="1"/>
  <c r="G80"/>
  <c r="H80" s="1"/>
  <c r="G84"/>
  <c r="H84" s="1"/>
  <c r="G88"/>
  <c r="H88" s="1"/>
  <c r="G92"/>
  <c r="H92" s="1"/>
  <c r="G96"/>
  <c r="H96" s="1"/>
  <c r="G100"/>
  <c r="H100" s="1"/>
  <c r="G104"/>
  <c r="H104" s="1"/>
  <c r="G108"/>
  <c r="H108" s="1"/>
  <c r="G112"/>
  <c r="H112" s="1"/>
  <c r="F119"/>
  <c r="F123"/>
  <c r="F125"/>
  <c r="F129"/>
  <c r="F173"/>
  <c r="F179"/>
  <c r="F184"/>
  <c r="F192"/>
  <c r="F196"/>
  <c r="F198"/>
  <c r="F202"/>
  <c r="F206"/>
  <c r="F214"/>
  <c r="G223"/>
  <c r="H223" s="1"/>
  <c r="G239"/>
  <c r="H239" s="1"/>
  <c r="G50"/>
  <c r="H50" s="1"/>
  <c r="E53"/>
  <c r="F54"/>
  <c r="G57"/>
  <c r="H57" s="1"/>
  <c r="E58"/>
  <c r="E60"/>
  <c r="E64"/>
  <c r="E68"/>
  <c r="E72"/>
  <c r="E76"/>
  <c r="E80"/>
  <c r="E84"/>
  <c r="E88"/>
  <c r="E92"/>
  <c r="E96"/>
  <c r="E100"/>
  <c r="E104"/>
  <c r="E108"/>
  <c r="E112"/>
  <c r="G121"/>
  <c r="H121" s="1"/>
  <c r="G122"/>
  <c r="H122" s="1"/>
  <c r="F124"/>
  <c r="F128"/>
  <c r="G175"/>
  <c r="H175" s="1"/>
  <c r="G178"/>
  <c r="H178" s="1"/>
  <c r="G180"/>
  <c r="H180" s="1"/>
  <c r="G182"/>
  <c r="H182" s="1"/>
  <c r="G190"/>
  <c r="H190" s="1"/>
  <c r="G194"/>
  <c r="H194" s="1"/>
  <c r="G195"/>
  <c r="H195" s="1"/>
  <c r="F197"/>
  <c r="F201"/>
  <c r="E216"/>
  <c r="E218"/>
  <c r="G227"/>
  <c r="H227" s="1"/>
  <c r="G228"/>
  <c r="H228" s="1"/>
  <c r="G230"/>
  <c r="H230" s="1"/>
  <c r="E232"/>
  <c r="E234"/>
  <c r="E244"/>
  <c r="E248"/>
  <c r="E252"/>
  <c r="E256"/>
  <c r="E260"/>
  <c r="E264"/>
  <c r="P113"/>
  <c r="E27"/>
  <c r="E48"/>
  <c r="E52"/>
  <c r="E56"/>
  <c r="G118"/>
  <c r="H118" s="1"/>
  <c r="P123"/>
  <c r="G126"/>
  <c r="H126" s="1"/>
  <c r="P131"/>
  <c r="F115"/>
  <c r="E115"/>
  <c r="E118"/>
  <c r="F118"/>
  <c r="E126"/>
  <c r="F126"/>
  <c r="G47"/>
  <c r="H47" s="1"/>
  <c r="G48"/>
  <c r="H48" s="1"/>
  <c r="P48"/>
  <c r="P49"/>
  <c r="G51"/>
  <c r="H51" s="1"/>
  <c r="G52"/>
  <c r="H52" s="1"/>
  <c r="P52"/>
  <c r="P53"/>
  <c r="G55"/>
  <c r="H55" s="1"/>
  <c r="G56"/>
  <c r="H56" s="1"/>
  <c r="P56"/>
  <c r="P57"/>
  <c r="G59"/>
  <c r="H59" s="1"/>
  <c r="F117"/>
  <c r="E117"/>
  <c r="E122"/>
  <c r="F122"/>
  <c r="E130"/>
  <c r="F130"/>
  <c r="E47"/>
  <c r="E51"/>
  <c r="E55"/>
  <c r="E59"/>
  <c r="G115"/>
  <c r="H115" s="1"/>
  <c r="P116"/>
  <c r="G114"/>
  <c r="H114" s="1"/>
  <c r="P115"/>
  <c r="G116"/>
  <c r="H116" s="1"/>
  <c r="F134"/>
  <c r="F138"/>
  <c r="F142"/>
  <c r="F146"/>
  <c r="F150"/>
  <c r="F154"/>
  <c r="F158"/>
  <c r="F162"/>
  <c r="F166"/>
  <c r="F170"/>
  <c r="F174"/>
  <c r="F178"/>
  <c r="G183"/>
  <c r="H183" s="1"/>
  <c r="P184"/>
  <c r="G187"/>
  <c r="H187" s="1"/>
  <c r="P188"/>
  <c r="G191"/>
  <c r="H191" s="1"/>
  <c r="P196"/>
  <c r="E181"/>
  <c r="G181"/>
  <c r="H181" s="1"/>
  <c r="P182"/>
  <c r="E185"/>
  <c r="G185"/>
  <c r="H185" s="1"/>
  <c r="P186"/>
  <c r="E189"/>
  <c r="G189"/>
  <c r="H189" s="1"/>
  <c r="P190"/>
  <c r="E191"/>
  <c r="F191"/>
  <c r="P117"/>
  <c r="G120"/>
  <c r="H120" s="1"/>
  <c r="P121"/>
  <c r="G124"/>
  <c r="H124" s="1"/>
  <c r="P125"/>
  <c r="G128"/>
  <c r="H128" s="1"/>
  <c r="P129"/>
  <c r="G132"/>
  <c r="H132" s="1"/>
  <c r="P133"/>
  <c r="G136"/>
  <c r="H136" s="1"/>
  <c r="P137"/>
  <c r="G140"/>
  <c r="H140" s="1"/>
  <c r="P141"/>
  <c r="G144"/>
  <c r="H144" s="1"/>
  <c r="P145"/>
  <c r="G148"/>
  <c r="H148" s="1"/>
  <c r="P149"/>
  <c r="G152"/>
  <c r="H152" s="1"/>
  <c r="P153"/>
  <c r="G156"/>
  <c r="H156" s="1"/>
  <c r="P157"/>
  <c r="G160"/>
  <c r="H160" s="1"/>
  <c r="P161"/>
  <c r="G164"/>
  <c r="H164" s="1"/>
  <c r="P165"/>
  <c r="G168"/>
  <c r="H168" s="1"/>
  <c r="P169"/>
  <c r="E195"/>
  <c r="F195"/>
  <c r="F181"/>
  <c r="F183"/>
  <c r="F185"/>
  <c r="F187"/>
  <c r="F189"/>
  <c r="E213"/>
  <c r="F213"/>
  <c r="E217"/>
  <c r="F217"/>
  <c r="E221"/>
  <c r="F221"/>
  <c r="E225"/>
  <c r="F225"/>
  <c r="E229"/>
  <c r="F229"/>
  <c r="E233"/>
  <c r="F233"/>
  <c r="E237"/>
  <c r="F237"/>
  <c r="E241"/>
  <c r="F241"/>
  <c r="G203"/>
  <c r="H203" s="1"/>
  <c r="P208"/>
  <c r="F209"/>
  <c r="G211"/>
  <c r="H211" s="1"/>
  <c r="F199"/>
  <c r="F203"/>
  <c r="F211"/>
  <c r="E219"/>
  <c r="F219"/>
  <c r="E223"/>
  <c r="F223"/>
  <c r="E227"/>
  <c r="F227"/>
  <c r="E231"/>
  <c r="F231"/>
  <c r="E235"/>
  <c r="F235"/>
  <c r="E239"/>
  <c r="F239"/>
  <c r="G193"/>
  <c r="H193" s="1"/>
  <c r="P194"/>
  <c r="G197"/>
  <c r="H197" s="1"/>
  <c r="P198"/>
  <c r="G201"/>
  <c r="H201" s="1"/>
  <c r="P202"/>
  <c r="P204"/>
  <c r="G207"/>
  <c r="H207" s="1"/>
  <c r="E215"/>
  <c r="F215"/>
  <c r="P242"/>
  <c r="G243"/>
  <c r="H243" s="1"/>
  <c r="P244"/>
  <c r="G245"/>
  <c r="H245" s="1"/>
  <c r="P246"/>
  <c r="G247"/>
  <c r="H247" s="1"/>
  <c r="P248"/>
  <c r="G249"/>
  <c r="H249" s="1"/>
  <c r="P250"/>
  <c r="G251"/>
  <c r="H251" s="1"/>
  <c r="P252"/>
  <c r="G253"/>
  <c r="H253" s="1"/>
  <c r="P254"/>
  <c r="G255"/>
  <c r="H255" s="1"/>
  <c r="P256"/>
  <c r="G257"/>
  <c r="H257" s="1"/>
  <c r="P258"/>
  <c r="G259"/>
  <c r="H259" s="1"/>
  <c r="P260"/>
  <c r="G261"/>
  <c r="H261" s="1"/>
  <c r="P262"/>
  <c r="G263"/>
  <c r="H263" s="1"/>
  <c r="P264"/>
  <c r="G265"/>
  <c r="H265" s="1"/>
  <c r="F243"/>
  <c r="F245"/>
  <c r="F247"/>
  <c r="F249"/>
  <c r="F251"/>
  <c r="F253"/>
  <c r="F255"/>
  <c r="F257"/>
  <c r="F259"/>
  <c r="F261"/>
  <c r="F263"/>
  <c r="F265"/>
  <c r="D51" i="7"/>
  <c r="D59"/>
  <c r="D67"/>
  <c r="D75"/>
  <c r="D83"/>
  <c r="D91"/>
  <c r="D99"/>
  <c r="D107"/>
  <c r="D115"/>
  <c r="D123"/>
  <c r="D131"/>
  <c r="D139"/>
  <c r="D147"/>
  <c r="D50"/>
  <c r="D58"/>
  <c r="D66"/>
  <c r="D74"/>
  <c r="D82"/>
  <c r="D90"/>
  <c r="D98"/>
  <c r="D106"/>
  <c r="D114"/>
  <c r="D122"/>
  <c r="D130"/>
  <c r="D138"/>
  <c r="D146"/>
  <c r="T47"/>
  <c r="D55"/>
  <c r="D63"/>
  <c r="D71"/>
  <c r="D79"/>
  <c r="D87"/>
  <c r="D95"/>
  <c r="D103"/>
  <c r="D111"/>
  <c r="D119"/>
  <c r="D127"/>
  <c r="D135"/>
  <c r="D143"/>
  <c r="L47"/>
  <c r="D54"/>
  <c r="D62"/>
  <c r="D70"/>
  <c r="D78"/>
  <c r="D86"/>
  <c r="D94"/>
  <c r="D102"/>
  <c r="D110"/>
  <c r="D118"/>
  <c r="D126"/>
  <c r="D134"/>
  <c r="D142"/>
  <c r="D48"/>
  <c r="D52"/>
  <c r="D56"/>
  <c r="D60"/>
  <c r="D64"/>
  <c r="D68"/>
  <c r="D72"/>
  <c r="D76"/>
  <c r="D80"/>
  <c r="D84"/>
  <c r="D88"/>
  <c r="D92"/>
  <c r="D96"/>
  <c r="D100"/>
  <c r="D104"/>
  <c r="D108"/>
  <c r="D112"/>
  <c r="D116"/>
  <c r="D120"/>
  <c r="D124"/>
  <c r="D128"/>
  <c r="D132"/>
  <c r="D136"/>
  <c r="D140"/>
  <c r="D144"/>
  <c r="D148"/>
  <c r="L50"/>
  <c r="L54"/>
  <c r="L58"/>
  <c r="L62"/>
  <c r="L66"/>
  <c r="L70"/>
  <c r="L74"/>
  <c r="L78"/>
  <c r="L82"/>
  <c r="L86"/>
  <c r="L90"/>
  <c r="L94"/>
  <c r="L98"/>
  <c r="L102"/>
  <c r="L106"/>
  <c r="L110"/>
  <c r="L114"/>
  <c r="L118"/>
  <c r="L122"/>
  <c r="L126"/>
  <c r="L130"/>
  <c r="L134"/>
  <c r="L138"/>
  <c r="L142"/>
  <c r="L146"/>
  <c r="T48"/>
  <c r="W48" s="1"/>
  <c r="X48" s="1"/>
  <c r="T52"/>
  <c r="W52" s="1"/>
  <c r="X52" s="1"/>
  <c r="T56"/>
  <c r="W56" s="1"/>
  <c r="X56" s="1"/>
  <c r="T60"/>
  <c r="W60" s="1"/>
  <c r="X60" s="1"/>
  <c r="T64"/>
  <c r="W64" s="1"/>
  <c r="X64" s="1"/>
  <c r="T68"/>
  <c r="W68" s="1"/>
  <c r="X68" s="1"/>
  <c r="T72"/>
  <c r="W72" s="1"/>
  <c r="X72" s="1"/>
  <c r="T76"/>
  <c r="W76" s="1"/>
  <c r="X76" s="1"/>
  <c r="T80"/>
  <c r="T84"/>
  <c r="W84" s="1"/>
  <c r="X84" s="1"/>
  <c r="T88"/>
  <c r="T92"/>
  <c r="T96"/>
  <c r="T100"/>
  <c r="W100" s="1"/>
  <c r="X100" s="1"/>
  <c r="T104"/>
  <c r="T108"/>
  <c r="T112"/>
  <c r="W112" s="1"/>
  <c r="X112" s="1"/>
  <c r="T116"/>
  <c r="W116" s="1"/>
  <c r="X116" s="1"/>
  <c r="T120"/>
  <c r="T124"/>
  <c r="T128"/>
  <c r="T132"/>
  <c r="W132" s="1"/>
  <c r="X132" s="1"/>
  <c r="T136"/>
  <c r="T140"/>
  <c r="T144"/>
  <c r="T148"/>
  <c r="W148" s="1"/>
  <c r="X148" s="1"/>
  <c r="W80"/>
  <c r="X80" s="1"/>
  <c r="L49"/>
  <c r="L53"/>
  <c r="L57"/>
  <c r="L61"/>
  <c r="L65"/>
  <c r="L69"/>
  <c r="L73"/>
  <c r="L77"/>
  <c r="L81"/>
  <c r="L85"/>
  <c r="L89"/>
  <c r="L93"/>
  <c r="L97"/>
  <c r="L101"/>
  <c r="L105"/>
  <c r="L109"/>
  <c r="L113"/>
  <c r="L117"/>
  <c r="L121"/>
  <c r="L125"/>
  <c r="L129"/>
  <c r="L133"/>
  <c r="L137"/>
  <c r="L141"/>
  <c r="L145"/>
  <c r="L149"/>
  <c r="T51"/>
  <c r="W51" s="1"/>
  <c r="X51" s="1"/>
  <c r="T55"/>
  <c r="T59"/>
  <c r="T63"/>
  <c r="T67"/>
  <c r="W67" s="1"/>
  <c r="X67" s="1"/>
  <c r="T71"/>
  <c r="T75"/>
  <c r="T79"/>
  <c r="T83"/>
  <c r="W83" s="1"/>
  <c r="X83" s="1"/>
  <c r="T87"/>
  <c r="T91"/>
  <c r="W91" s="1"/>
  <c r="X91" s="1"/>
  <c r="T95"/>
  <c r="T99"/>
  <c r="T103"/>
  <c r="T107"/>
  <c r="W107" s="1"/>
  <c r="X107" s="1"/>
  <c r="T111"/>
  <c r="T115"/>
  <c r="W115" s="1"/>
  <c r="X115" s="1"/>
  <c r="T119"/>
  <c r="T123"/>
  <c r="W123" s="1"/>
  <c r="X123" s="1"/>
  <c r="T127"/>
  <c r="T131"/>
  <c r="W131" s="1"/>
  <c r="X131" s="1"/>
  <c r="T135"/>
  <c r="T139"/>
  <c r="W139" s="1"/>
  <c r="X139" s="1"/>
  <c r="T143"/>
  <c r="T147"/>
  <c r="W49"/>
  <c r="X49" s="1"/>
  <c r="W53"/>
  <c r="X53" s="1"/>
  <c r="W57"/>
  <c r="X57" s="1"/>
  <c r="W61"/>
  <c r="X61" s="1"/>
  <c r="W65"/>
  <c r="X65" s="1"/>
  <c r="W69"/>
  <c r="X69" s="1"/>
  <c r="W73"/>
  <c r="X73" s="1"/>
  <c r="W77"/>
  <c r="X77" s="1"/>
  <c r="W81"/>
  <c r="X81" s="1"/>
  <c r="W85"/>
  <c r="X85" s="1"/>
  <c r="W89"/>
  <c r="X89" s="1"/>
  <c r="W93"/>
  <c r="X93" s="1"/>
  <c r="W97"/>
  <c r="X97" s="1"/>
  <c r="W99"/>
  <c r="X99" s="1"/>
  <c r="W101"/>
  <c r="X101" s="1"/>
  <c r="W105"/>
  <c r="X105" s="1"/>
  <c r="W109"/>
  <c r="X109" s="1"/>
  <c r="W113"/>
  <c r="X113" s="1"/>
  <c r="W117"/>
  <c r="X117" s="1"/>
  <c r="W121"/>
  <c r="X121" s="1"/>
  <c r="W125"/>
  <c r="X125" s="1"/>
  <c r="W129"/>
  <c r="X129" s="1"/>
  <c r="W133"/>
  <c r="X133" s="1"/>
  <c r="W137"/>
  <c r="X137" s="1"/>
  <c r="W141"/>
  <c r="X141" s="1"/>
  <c r="W145"/>
  <c r="X145" s="1"/>
  <c r="D49"/>
  <c r="D53"/>
  <c r="D57"/>
  <c r="D61"/>
  <c r="D65"/>
  <c r="D69"/>
  <c r="D73"/>
  <c r="D77"/>
  <c r="D81"/>
  <c r="D85"/>
  <c r="D89"/>
  <c r="D93"/>
  <c r="D97"/>
  <c r="D101"/>
  <c r="D105"/>
  <c r="D109"/>
  <c r="D113"/>
  <c r="D117"/>
  <c r="D121"/>
  <c r="D125"/>
  <c r="D129"/>
  <c r="D133"/>
  <c r="D137"/>
  <c r="D141"/>
  <c r="D145"/>
  <c r="D149"/>
  <c r="L150"/>
  <c r="T150"/>
  <c r="W150" s="1"/>
  <c r="X150" s="1"/>
  <c r="T152"/>
  <c r="D152"/>
  <c r="L152"/>
  <c r="T156"/>
  <c r="D156"/>
  <c r="L156"/>
  <c r="T160"/>
  <c r="W160" s="1"/>
  <c r="X160" s="1"/>
  <c r="D160"/>
  <c r="L160"/>
  <c r="T164"/>
  <c r="W164" s="1"/>
  <c r="X164" s="1"/>
  <c r="D164"/>
  <c r="L164"/>
  <c r="T168"/>
  <c r="D168"/>
  <c r="L168"/>
  <c r="T172"/>
  <c r="D172"/>
  <c r="L172"/>
  <c r="T176"/>
  <c r="D176"/>
  <c r="L176"/>
  <c r="T180"/>
  <c r="W180" s="1"/>
  <c r="X180" s="1"/>
  <c r="D180"/>
  <c r="L180"/>
  <c r="T184"/>
  <c r="D184"/>
  <c r="L184"/>
  <c r="T188"/>
  <c r="D188"/>
  <c r="L188"/>
  <c r="T192"/>
  <c r="D192"/>
  <c r="L192"/>
  <c r="T196"/>
  <c r="W196" s="1"/>
  <c r="X196" s="1"/>
  <c r="D196"/>
  <c r="L196"/>
  <c r="T200"/>
  <c r="D200"/>
  <c r="L200"/>
  <c r="T204"/>
  <c r="D204"/>
  <c r="L204"/>
  <c r="T208"/>
  <c r="D208"/>
  <c r="L208"/>
  <c r="T212"/>
  <c r="W212" s="1"/>
  <c r="X212" s="1"/>
  <c r="D212"/>
  <c r="L212"/>
  <c r="T216"/>
  <c r="D216"/>
  <c r="L216"/>
  <c r="T220"/>
  <c r="D220"/>
  <c r="L220"/>
  <c r="T224"/>
  <c r="W224" s="1"/>
  <c r="X224" s="1"/>
  <c r="D224"/>
  <c r="L224"/>
  <c r="T228"/>
  <c r="D228"/>
  <c r="L228"/>
  <c r="T232"/>
  <c r="D232"/>
  <c r="L232"/>
  <c r="T236"/>
  <c r="W236" s="1"/>
  <c r="X236" s="1"/>
  <c r="D236"/>
  <c r="L236"/>
  <c r="T240"/>
  <c r="D240"/>
  <c r="L240"/>
  <c r="T244"/>
  <c r="W244" s="1"/>
  <c r="X244" s="1"/>
  <c r="D244"/>
  <c r="L244"/>
  <c r="T248"/>
  <c r="D248"/>
  <c r="L248"/>
  <c r="T252"/>
  <c r="D252"/>
  <c r="L252"/>
  <c r="T256"/>
  <c r="D256"/>
  <c r="L256"/>
  <c r="T260"/>
  <c r="W260" s="1"/>
  <c r="X260" s="1"/>
  <c r="D260"/>
  <c r="L260"/>
  <c r="T264"/>
  <c r="D264"/>
  <c r="L264"/>
  <c r="L151"/>
  <c r="T151"/>
  <c r="D151"/>
  <c r="L155"/>
  <c r="T155"/>
  <c r="D155"/>
  <c r="L159"/>
  <c r="T159"/>
  <c r="D159"/>
  <c r="L163"/>
  <c r="T163"/>
  <c r="W163" s="1"/>
  <c r="X163" s="1"/>
  <c r="D163"/>
  <c r="L167"/>
  <c r="T167"/>
  <c r="D167"/>
  <c r="L171"/>
  <c r="T171"/>
  <c r="D171"/>
  <c r="L175"/>
  <c r="T175"/>
  <c r="D175"/>
  <c r="L179"/>
  <c r="T179"/>
  <c r="W179" s="1"/>
  <c r="X179" s="1"/>
  <c r="D179"/>
  <c r="L183"/>
  <c r="T183"/>
  <c r="D183"/>
  <c r="L187"/>
  <c r="T187"/>
  <c r="D187"/>
  <c r="L191"/>
  <c r="T191"/>
  <c r="D191"/>
  <c r="L195"/>
  <c r="T195"/>
  <c r="D195"/>
  <c r="L199"/>
  <c r="T199"/>
  <c r="D199"/>
  <c r="L203"/>
  <c r="T203"/>
  <c r="D203"/>
  <c r="L207"/>
  <c r="T207"/>
  <c r="D207"/>
  <c r="L211"/>
  <c r="T211"/>
  <c r="D211"/>
  <c r="L215"/>
  <c r="T215"/>
  <c r="D215"/>
  <c r="L219"/>
  <c r="T219"/>
  <c r="D219"/>
  <c r="L223"/>
  <c r="T223"/>
  <c r="D223"/>
  <c r="L227"/>
  <c r="T227"/>
  <c r="D227"/>
  <c r="L231"/>
  <c r="T231"/>
  <c r="D231"/>
  <c r="L235"/>
  <c r="T235"/>
  <c r="D235"/>
  <c r="L239"/>
  <c r="T239"/>
  <c r="D239"/>
  <c r="L243"/>
  <c r="T243"/>
  <c r="D243"/>
  <c r="L247"/>
  <c r="T247"/>
  <c r="D247"/>
  <c r="L251"/>
  <c r="T251"/>
  <c r="D251"/>
  <c r="L255"/>
  <c r="T255"/>
  <c r="D255"/>
  <c r="L259"/>
  <c r="T259"/>
  <c r="D259"/>
  <c r="L263"/>
  <c r="T263"/>
  <c r="D263"/>
  <c r="L154"/>
  <c r="T154"/>
  <c r="W154" s="1"/>
  <c r="X154" s="1"/>
  <c r="D154"/>
  <c r="L158"/>
  <c r="T158"/>
  <c r="W158" s="1"/>
  <c r="X158" s="1"/>
  <c r="D158"/>
  <c r="L162"/>
  <c r="T162"/>
  <c r="W162" s="1"/>
  <c r="X162" s="1"/>
  <c r="D162"/>
  <c r="L166"/>
  <c r="T166"/>
  <c r="D166"/>
  <c r="L170"/>
  <c r="T170"/>
  <c r="W170" s="1"/>
  <c r="X170" s="1"/>
  <c r="D170"/>
  <c r="L174"/>
  <c r="T174"/>
  <c r="W174" s="1"/>
  <c r="X174" s="1"/>
  <c r="D174"/>
  <c r="L178"/>
  <c r="T178"/>
  <c r="W178" s="1"/>
  <c r="X178" s="1"/>
  <c r="D178"/>
  <c r="L182"/>
  <c r="T182"/>
  <c r="D182"/>
  <c r="L186"/>
  <c r="T186"/>
  <c r="W186" s="1"/>
  <c r="X186" s="1"/>
  <c r="D186"/>
  <c r="L190"/>
  <c r="T190"/>
  <c r="W190" s="1"/>
  <c r="X190" s="1"/>
  <c r="D190"/>
  <c r="L194"/>
  <c r="T194"/>
  <c r="W194" s="1"/>
  <c r="X194" s="1"/>
  <c r="D194"/>
  <c r="L198"/>
  <c r="T198"/>
  <c r="D198"/>
  <c r="L202"/>
  <c r="T202"/>
  <c r="W202" s="1"/>
  <c r="X202" s="1"/>
  <c r="D202"/>
  <c r="L206"/>
  <c r="T206"/>
  <c r="W206" s="1"/>
  <c r="X206" s="1"/>
  <c r="D206"/>
  <c r="L210"/>
  <c r="T210"/>
  <c r="W210" s="1"/>
  <c r="X210" s="1"/>
  <c r="D210"/>
  <c r="L214"/>
  <c r="T214"/>
  <c r="D214"/>
  <c r="L218"/>
  <c r="T218"/>
  <c r="W218" s="1"/>
  <c r="X218" s="1"/>
  <c r="D218"/>
  <c r="L222"/>
  <c r="T222"/>
  <c r="W222" s="1"/>
  <c r="X222" s="1"/>
  <c r="D222"/>
  <c r="L226"/>
  <c r="T226"/>
  <c r="W226" s="1"/>
  <c r="X226" s="1"/>
  <c r="D226"/>
  <c r="L230"/>
  <c r="T230"/>
  <c r="D230"/>
  <c r="L234"/>
  <c r="T234"/>
  <c r="W234" s="1"/>
  <c r="X234" s="1"/>
  <c r="D234"/>
  <c r="L238"/>
  <c r="T238"/>
  <c r="D238"/>
  <c r="L242"/>
  <c r="T242"/>
  <c r="W242" s="1"/>
  <c r="X242" s="1"/>
  <c r="D242"/>
  <c r="L246"/>
  <c r="T246"/>
  <c r="D246"/>
  <c r="L250"/>
  <c r="T250"/>
  <c r="W250" s="1"/>
  <c r="X250" s="1"/>
  <c r="D250"/>
  <c r="L254"/>
  <c r="T254"/>
  <c r="W254" s="1"/>
  <c r="X254" s="1"/>
  <c r="D254"/>
  <c r="L258"/>
  <c r="T258"/>
  <c r="W258" s="1"/>
  <c r="X258" s="1"/>
  <c r="D258"/>
  <c r="L262"/>
  <c r="T262"/>
  <c r="D262"/>
  <c r="T153"/>
  <c r="D153"/>
  <c r="L153"/>
  <c r="T157"/>
  <c r="W157" s="1"/>
  <c r="X157" s="1"/>
  <c r="D157"/>
  <c r="L157"/>
  <c r="T161"/>
  <c r="D161"/>
  <c r="L161"/>
  <c r="T165"/>
  <c r="D165"/>
  <c r="L165"/>
  <c r="T169"/>
  <c r="D169"/>
  <c r="L169"/>
  <c r="T173"/>
  <c r="W173" s="1"/>
  <c r="X173" s="1"/>
  <c r="D173"/>
  <c r="L173"/>
  <c r="T177"/>
  <c r="D177"/>
  <c r="L177"/>
  <c r="T181"/>
  <c r="D181"/>
  <c r="L181"/>
  <c r="T185"/>
  <c r="D185"/>
  <c r="L185"/>
  <c r="T189"/>
  <c r="W189" s="1"/>
  <c r="X189" s="1"/>
  <c r="D189"/>
  <c r="L189"/>
  <c r="T193"/>
  <c r="D193"/>
  <c r="L193"/>
  <c r="T197"/>
  <c r="D197"/>
  <c r="L197"/>
  <c r="T201"/>
  <c r="D201"/>
  <c r="L201"/>
  <c r="T205"/>
  <c r="W205" s="1"/>
  <c r="X205" s="1"/>
  <c r="D205"/>
  <c r="L205"/>
  <c r="T209"/>
  <c r="D209"/>
  <c r="L209"/>
  <c r="T213"/>
  <c r="D213"/>
  <c r="L213"/>
  <c r="T217"/>
  <c r="D217"/>
  <c r="L217"/>
  <c r="T221"/>
  <c r="W221" s="1"/>
  <c r="X221" s="1"/>
  <c r="D221"/>
  <c r="L221"/>
  <c r="T225"/>
  <c r="D225"/>
  <c r="L225"/>
  <c r="T229"/>
  <c r="D229"/>
  <c r="L229"/>
  <c r="T233"/>
  <c r="D233"/>
  <c r="L233"/>
  <c r="T237"/>
  <c r="W237" s="1"/>
  <c r="X237" s="1"/>
  <c r="D237"/>
  <c r="L237"/>
  <c r="T241"/>
  <c r="D241"/>
  <c r="L241"/>
  <c r="T245"/>
  <c r="D245"/>
  <c r="L245"/>
  <c r="T249"/>
  <c r="D249"/>
  <c r="L249"/>
  <c r="T253"/>
  <c r="W253" s="1"/>
  <c r="X253" s="1"/>
  <c r="D253"/>
  <c r="L253"/>
  <c r="T257"/>
  <c r="D257"/>
  <c r="L257"/>
  <c r="T261"/>
  <c r="D261"/>
  <c r="L261"/>
  <c r="T265"/>
  <c r="D265"/>
  <c r="L265"/>
  <c r="L35"/>
  <c r="D35" i="10" s="1"/>
  <c r="T35" i="7"/>
  <c r="D36" i="11" s="1"/>
  <c r="U84" i="7"/>
  <c r="U88"/>
  <c r="W88"/>
  <c r="X88" s="1"/>
  <c r="U92"/>
  <c r="W92"/>
  <c r="X92" s="1"/>
  <c r="U96"/>
  <c r="W96"/>
  <c r="X96" s="1"/>
  <c r="U100"/>
  <c r="U104"/>
  <c r="W104"/>
  <c r="X104" s="1"/>
  <c r="U108"/>
  <c r="W108"/>
  <c r="X108" s="1"/>
  <c r="U112"/>
  <c r="U116"/>
  <c r="U120"/>
  <c r="W120"/>
  <c r="X120" s="1"/>
  <c r="U124"/>
  <c r="W124"/>
  <c r="X124" s="1"/>
  <c r="U128"/>
  <c r="W128"/>
  <c r="X128" s="1"/>
  <c r="U132"/>
  <c r="U136"/>
  <c r="W136"/>
  <c r="X136" s="1"/>
  <c r="U140"/>
  <c r="W140"/>
  <c r="X140" s="1"/>
  <c r="U144"/>
  <c r="W144"/>
  <c r="X144" s="1"/>
  <c r="W146"/>
  <c r="X146" s="1"/>
  <c r="U146"/>
  <c r="V146"/>
  <c r="U148"/>
  <c r="V148"/>
  <c r="U150"/>
  <c r="V150"/>
  <c r="U152"/>
  <c r="V152"/>
  <c r="W152"/>
  <c r="X152" s="1"/>
  <c r="U154"/>
  <c r="V154"/>
  <c r="U156"/>
  <c r="V156"/>
  <c r="W156"/>
  <c r="X156" s="1"/>
  <c r="U158"/>
  <c r="V158"/>
  <c r="U160"/>
  <c r="V160"/>
  <c r="V162"/>
  <c r="U162"/>
  <c r="U164"/>
  <c r="V164"/>
  <c r="V166"/>
  <c r="U166"/>
  <c r="W166"/>
  <c r="X166" s="1"/>
  <c r="W168"/>
  <c r="X168" s="1"/>
  <c r="U168"/>
  <c r="V168"/>
  <c r="V170"/>
  <c r="U170"/>
  <c r="W172"/>
  <c r="X172" s="1"/>
  <c r="U172"/>
  <c r="V172"/>
  <c r="V174"/>
  <c r="U174"/>
  <c r="U176"/>
  <c r="W176"/>
  <c r="X176" s="1"/>
  <c r="V176"/>
  <c r="V178"/>
  <c r="U178"/>
  <c r="U180"/>
  <c r="V180"/>
  <c r="V182"/>
  <c r="W182"/>
  <c r="X182" s="1"/>
  <c r="U182"/>
  <c r="U184"/>
  <c r="W184"/>
  <c r="X184" s="1"/>
  <c r="V184"/>
  <c r="U186"/>
  <c r="V186"/>
  <c r="U188"/>
  <c r="W188"/>
  <c r="X188" s="1"/>
  <c r="V188"/>
  <c r="V190"/>
  <c r="U190"/>
  <c r="U192"/>
  <c r="W192"/>
  <c r="X192" s="1"/>
  <c r="V192"/>
  <c r="V194"/>
  <c r="U194"/>
  <c r="U196"/>
  <c r="V196"/>
  <c r="W198"/>
  <c r="X198" s="1"/>
  <c r="U198"/>
  <c r="V198"/>
  <c r="U200"/>
  <c r="V200"/>
  <c r="W200"/>
  <c r="X200" s="1"/>
  <c r="U202"/>
  <c r="V202"/>
  <c r="U204"/>
  <c r="W204"/>
  <c r="X204" s="1"/>
  <c r="V204"/>
  <c r="V206"/>
  <c r="U206"/>
  <c r="U208"/>
  <c r="W208"/>
  <c r="X208" s="1"/>
  <c r="V208"/>
  <c r="V210"/>
  <c r="U210"/>
  <c r="U212"/>
  <c r="V212"/>
  <c r="W214"/>
  <c r="X214" s="1"/>
  <c r="U214"/>
  <c r="V214"/>
  <c r="U216"/>
  <c r="V216"/>
  <c r="W216"/>
  <c r="X216" s="1"/>
  <c r="U218"/>
  <c r="V218"/>
  <c r="U220"/>
  <c r="W220"/>
  <c r="X220" s="1"/>
  <c r="V220"/>
  <c r="V222"/>
  <c r="U222"/>
  <c r="U224"/>
  <c r="V224"/>
  <c r="V226"/>
  <c r="U226"/>
  <c r="U228"/>
  <c r="V228"/>
  <c r="W228"/>
  <c r="X228" s="1"/>
  <c r="W230"/>
  <c r="X230" s="1"/>
  <c r="U230"/>
  <c r="V230"/>
  <c r="U232"/>
  <c r="V232"/>
  <c r="W232"/>
  <c r="X232" s="1"/>
  <c r="U234"/>
  <c r="V234"/>
  <c r="U236"/>
  <c r="V236"/>
  <c r="V238"/>
  <c r="W238"/>
  <c r="X238" s="1"/>
  <c r="U238"/>
  <c r="U240"/>
  <c r="W240"/>
  <c r="X240" s="1"/>
  <c r="V240"/>
  <c r="U242"/>
  <c r="V242"/>
  <c r="U244"/>
  <c r="V244"/>
  <c r="W246"/>
  <c r="X246" s="1"/>
  <c r="U246"/>
  <c r="V246"/>
  <c r="U248"/>
  <c r="W248"/>
  <c r="X248" s="1"/>
  <c r="V248"/>
  <c r="U250"/>
  <c r="V250"/>
  <c r="U252"/>
  <c r="W252"/>
  <c r="X252" s="1"/>
  <c r="V252"/>
  <c r="V254"/>
  <c r="U254"/>
  <c r="U256"/>
  <c r="W256"/>
  <c r="X256" s="1"/>
  <c r="V256"/>
  <c r="U258"/>
  <c r="V258"/>
  <c r="U260"/>
  <c r="V260"/>
  <c r="U262"/>
  <c r="W262"/>
  <c r="X262" s="1"/>
  <c r="V262"/>
  <c r="U264"/>
  <c r="V264"/>
  <c r="W264"/>
  <c r="X264" s="1"/>
  <c r="W47"/>
  <c r="X47" s="1"/>
  <c r="V49"/>
  <c r="U50"/>
  <c r="V53"/>
  <c r="U54"/>
  <c r="W55"/>
  <c r="X55" s="1"/>
  <c r="V57"/>
  <c r="U58"/>
  <c r="W59"/>
  <c r="X59" s="1"/>
  <c r="V61"/>
  <c r="U62"/>
  <c r="W63"/>
  <c r="X63" s="1"/>
  <c r="V65"/>
  <c r="U66"/>
  <c r="V69"/>
  <c r="U70"/>
  <c r="W71"/>
  <c r="X71" s="1"/>
  <c r="V73"/>
  <c r="U74"/>
  <c r="W75"/>
  <c r="X75" s="1"/>
  <c r="V77"/>
  <c r="U78"/>
  <c r="W79"/>
  <c r="X79" s="1"/>
  <c r="U82"/>
  <c r="V89"/>
  <c r="U90"/>
  <c r="V97"/>
  <c r="U98"/>
  <c r="V105"/>
  <c r="U106"/>
  <c r="V113"/>
  <c r="U114"/>
  <c r="V121"/>
  <c r="U122"/>
  <c r="V129"/>
  <c r="U130"/>
  <c r="V137"/>
  <c r="U138"/>
  <c r="V145"/>
  <c r="K48"/>
  <c r="C48"/>
  <c r="C50"/>
  <c r="K50"/>
  <c r="K52"/>
  <c r="C52"/>
  <c r="K54"/>
  <c r="C54"/>
  <c r="K56"/>
  <c r="C56"/>
  <c r="C58"/>
  <c r="K58"/>
  <c r="K60"/>
  <c r="C60"/>
  <c r="K62"/>
  <c r="C62"/>
  <c r="K64"/>
  <c r="C64"/>
  <c r="C66"/>
  <c r="K66"/>
  <c r="K68"/>
  <c r="C68"/>
  <c r="K70"/>
  <c r="C70"/>
  <c r="K72"/>
  <c r="C72"/>
  <c r="C74"/>
  <c r="K74"/>
  <c r="K76"/>
  <c r="C76"/>
  <c r="K78"/>
  <c r="C78"/>
  <c r="K80"/>
  <c r="C80"/>
  <c r="C82"/>
  <c r="K82"/>
  <c r="K84"/>
  <c r="C84"/>
  <c r="K86"/>
  <c r="C86"/>
  <c r="K88"/>
  <c r="C88"/>
  <c r="C90"/>
  <c r="K90"/>
  <c r="K92"/>
  <c r="C92"/>
  <c r="K94"/>
  <c r="C94"/>
  <c r="K96"/>
  <c r="C96"/>
  <c r="C98"/>
  <c r="K98"/>
  <c r="K100"/>
  <c r="C100"/>
  <c r="K102"/>
  <c r="C102"/>
  <c r="K104"/>
  <c r="C104"/>
  <c r="C106"/>
  <c r="K106"/>
  <c r="K108"/>
  <c r="C108"/>
  <c r="K110"/>
  <c r="C110"/>
  <c r="K112"/>
  <c r="C112"/>
  <c r="C114"/>
  <c r="K114"/>
  <c r="K116"/>
  <c r="C116"/>
  <c r="K118"/>
  <c r="C118"/>
  <c r="K120"/>
  <c r="C120"/>
  <c r="C122"/>
  <c r="K122"/>
  <c r="K124"/>
  <c r="C124"/>
  <c r="K126"/>
  <c r="C126"/>
  <c r="K128"/>
  <c r="C128"/>
  <c r="C130"/>
  <c r="K130"/>
  <c r="K132"/>
  <c r="C132"/>
  <c r="K134"/>
  <c r="C134"/>
  <c r="K136"/>
  <c r="C136"/>
  <c r="C138"/>
  <c r="K138"/>
  <c r="K140"/>
  <c r="C140"/>
  <c r="K142"/>
  <c r="C142"/>
  <c r="K144"/>
  <c r="C144"/>
  <c r="C146"/>
  <c r="K146"/>
  <c r="K148"/>
  <c r="C148"/>
  <c r="K150"/>
  <c r="C150"/>
  <c r="K152"/>
  <c r="C152"/>
  <c r="C154"/>
  <c r="K154"/>
  <c r="K156"/>
  <c r="C156"/>
  <c r="K158"/>
  <c r="C158"/>
  <c r="K160"/>
  <c r="C160"/>
  <c r="C162"/>
  <c r="K162"/>
  <c r="K164"/>
  <c r="C164"/>
  <c r="K166"/>
  <c r="C166"/>
  <c r="K168"/>
  <c r="C168"/>
  <c r="C170"/>
  <c r="K170"/>
  <c r="K172"/>
  <c r="C172"/>
  <c r="K174"/>
  <c r="C174"/>
  <c r="K176"/>
  <c r="C176"/>
  <c r="C178"/>
  <c r="K178"/>
  <c r="K180"/>
  <c r="C180"/>
  <c r="K182"/>
  <c r="C182"/>
  <c r="K184"/>
  <c r="C184"/>
  <c r="K186"/>
  <c r="C186"/>
  <c r="K188"/>
  <c r="C188"/>
  <c r="K190"/>
  <c r="C190"/>
  <c r="K192"/>
  <c r="C192"/>
  <c r="K194"/>
  <c r="C194"/>
  <c r="K196"/>
  <c r="C196"/>
  <c r="K198"/>
  <c r="C198"/>
  <c r="K200"/>
  <c r="C200"/>
  <c r="K202"/>
  <c r="C202"/>
  <c r="K204"/>
  <c r="C204"/>
  <c r="K206"/>
  <c r="C206"/>
  <c r="K208"/>
  <c r="C208"/>
  <c r="K210"/>
  <c r="C210"/>
  <c r="K212"/>
  <c r="C212"/>
  <c r="K214"/>
  <c r="C214"/>
  <c r="K216"/>
  <c r="C216"/>
  <c r="K218"/>
  <c r="C218"/>
  <c r="K220"/>
  <c r="C220"/>
  <c r="K222"/>
  <c r="C222"/>
  <c r="K224"/>
  <c r="C224"/>
  <c r="K226"/>
  <c r="C226"/>
  <c r="K228"/>
  <c r="C228"/>
  <c r="K230"/>
  <c r="C230"/>
  <c r="K232"/>
  <c r="C232"/>
  <c r="K234"/>
  <c r="C234"/>
  <c r="K236"/>
  <c r="C236"/>
  <c r="K238"/>
  <c r="C238"/>
  <c r="K240"/>
  <c r="C240"/>
  <c r="K242"/>
  <c r="C242"/>
  <c r="K244"/>
  <c r="C244"/>
  <c r="K246"/>
  <c r="C246"/>
  <c r="K248"/>
  <c r="C248"/>
  <c r="K250"/>
  <c r="C250"/>
  <c r="K252"/>
  <c r="C252"/>
  <c r="K254"/>
  <c r="C254"/>
  <c r="K256"/>
  <c r="C256"/>
  <c r="K258"/>
  <c r="C258"/>
  <c r="K260"/>
  <c r="C260"/>
  <c r="K262"/>
  <c r="C262"/>
  <c r="K264"/>
  <c r="C264"/>
  <c r="V48"/>
  <c r="U49"/>
  <c r="W50"/>
  <c r="X50" s="1"/>
  <c r="V52"/>
  <c r="U53"/>
  <c r="W54"/>
  <c r="X54" s="1"/>
  <c r="V56"/>
  <c r="U57"/>
  <c r="W58"/>
  <c r="X58" s="1"/>
  <c r="V60"/>
  <c r="U61"/>
  <c r="W62"/>
  <c r="X62" s="1"/>
  <c r="V64"/>
  <c r="U65"/>
  <c r="W66"/>
  <c r="X66" s="1"/>
  <c r="V68"/>
  <c r="U69"/>
  <c r="W70"/>
  <c r="X70" s="1"/>
  <c r="V72"/>
  <c r="U73"/>
  <c r="W74"/>
  <c r="X74" s="1"/>
  <c r="V76"/>
  <c r="U77"/>
  <c r="W78"/>
  <c r="X78" s="1"/>
  <c r="V80"/>
  <c r="V81"/>
  <c r="W82"/>
  <c r="X82" s="1"/>
  <c r="V88"/>
  <c r="U89"/>
  <c r="W90"/>
  <c r="X90" s="1"/>
  <c r="V96"/>
  <c r="U97"/>
  <c r="W98"/>
  <c r="X98" s="1"/>
  <c r="V104"/>
  <c r="U105"/>
  <c r="W106"/>
  <c r="X106" s="1"/>
  <c r="V112"/>
  <c r="U113"/>
  <c r="W114"/>
  <c r="X114" s="1"/>
  <c r="V120"/>
  <c r="U121"/>
  <c r="W122"/>
  <c r="X122" s="1"/>
  <c r="V128"/>
  <c r="U129"/>
  <c r="W130"/>
  <c r="X130" s="1"/>
  <c r="V136"/>
  <c r="U137"/>
  <c r="W138"/>
  <c r="X138" s="1"/>
  <c r="V144"/>
  <c r="U145"/>
  <c r="V83"/>
  <c r="U83"/>
  <c r="V87"/>
  <c r="U87"/>
  <c r="V91"/>
  <c r="U91"/>
  <c r="V95"/>
  <c r="U95"/>
  <c r="V99"/>
  <c r="U99"/>
  <c r="V103"/>
  <c r="U103"/>
  <c r="V107"/>
  <c r="U107"/>
  <c r="V111"/>
  <c r="U111"/>
  <c r="V115"/>
  <c r="U115"/>
  <c r="V119"/>
  <c r="U119"/>
  <c r="V123"/>
  <c r="U123"/>
  <c r="V127"/>
  <c r="U127"/>
  <c r="V131"/>
  <c r="U131"/>
  <c r="V135"/>
  <c r="U135"/>
  <c r="V139"/>
  <c r="U139"/>
  <c r="V143"/>
  <c r="U143"/>
  <c r="V147"/>
  <c r="W147"/>
  <c r="X147" s="1"/>
  <c r="U147"/>
  <c r="W149"/>
  <c r="X149" s="1"/>
  <c r="U149"/>
  <c r="V149"/>
  <c r="V151"/>
  <c r="W151"/>
  <c r="X151" s="1"/>
  <c r="U151"/>
  <c r="W153"/>
  <c r="X153" s="1"/>
  <c r="U153"/>
  <c r="V153"/>
  <c r="V155"/>
  <c r="W155"/>
  <c r="X155" s="1"/>
  <c r="U155"/>
  <c r="U157"/>
  <c r="V157"/>
  <c r="V159"/>
  <c r="W159"/>
  <c r="X159" s="1"/>
  <c r="U159"/>
  <c r="W161"/>
  <c r="X161" s="1"/>
  <c r="U161"/>
  <c r="V161"/>
  <c r="U163"/>
  <c r="V163"/>
  <c r="W165"/>
  <c r="X165" s="1"/>
  <c r="U165"/>
  <c r="V165"/>
  <c r="U167"/>
  <c r="W167"/>
  <c r="X167" s="1"/>
  <c r="V167"/>
  <c r="U169"/>
  <c r="V169"/>
  <c r="W169"/>
  <c r="X169" s="1"/>
  <c r="U171"/>
  <c r="W171"/>
  <c r="X171" s="1"/>
  <c r="V171"/>
  <c r="V173"/>
  <c r="U173"/>
  <c r="V175"/>
  <c r="U175"/>
  <c r="W175"/>
  <c r="X175" s="1"/>
  <c r="W177"/>
  <c r="X177" s="1"/>
  <c r="U177"/>
  <c r="V177"/>
  <c r="V179"/>
  <c r="U179"/>
  <c r="W181"/>
  <c r="X181" s="1"/>
  <c r="U181"/>
  <c r="V181"/>
  <c r="V183"/>
  <c r="U183"/>
  <c r="W183"/>
  <c r="X183" s="1"/>
  <c r="W185"/>
  <c r="X185" s="1"/>
  <c r="U185"/>
  <c r="V185"/>
  <c r="V187"/>
  <c r="U187"/>
  <c r="W187"/>
  <c r="X187" s="1"/>
  <c r="U189"/>
  <c r="V189"/>
  <c r="V191"/>
  <c r="W191"/>
  <c r="X191" s="1"/>
  <c r="U191"/>
  <c r="W193"/>
  <c r="X193" s="1"/>
  <c r="V193"/>
  <c r="U193"/>
  <c r="V195"/>
  <c r="W195"/>
  <c r="X195" s="1"/>
  <c r="U195"/>
  <c r="W197"/>
  <c r="X197" s="1"/>
  <c r="V197"/>
  <c r="U197"/>
  <c r="V199"/>
  <c r="U199"/>
  <c r="W199"/>
  <c r="X199" s="1"/>
  <c r="W201"/>
  <c r="X201" s="1"/>
  <c r="U201"/>
  <c r="V201"/>
  <c r="V203"/>
  <c r="U203"/>
  <c r="W203"/>
  <c r="X203" s="1"/>
  <c r="U205"/>
  <c r="V205"/>
  <c r="V207"/>
  <c r="W207"/>
  <c r="X207" s="1"/>
  <c r="U207"/>
  <c r="W209"/>
  <c r="X209" s="1"/>
  <c r="V209"/>
  <c r="U209"/>
  <c r="V211"/>
  <c r="W211"/>
  <c r="X211" s="1"/>
  <c r="U211"/>
  <c r="W213"/>
  <c r="X213" s="1"/>
  <c r="V213"/>
  <c r="U213"/>
  <c r="V215"/>
  <c r="U215"/>
  <c r="W215"/>
  <c r="X215" s="1"/>
  <c r="W217"/>
  <c r="X217" s="1"/>
  <c r="U217"/>
  <c r="V217"/>
  <c r="V219"/>
  <c r="U219"/>
  <c r="W219"/>
  <c r="X219" s="1"/>
  <c r="U221"/>
  <c r="V221"/>
  <c r="V223"/>
  <c r="W223"/>
  <c r="X223" s="1"/>
  <c r="U223"/>
  <c r="W225"/>
  <c r="X225" s="1"/>
  <c r="V225"/>
  <c r="U225"/>
  <c r="V227"/>
  <c r="W227"/>
  <c r="X227" s="1"/>
  <c r="U227"/>
  <c r="W229"/>
  <c r="X229" s="1"/>
  <c r="V229"/>
  <c r="U229"/>
  <c r="V231"/>
  <c r="U231"/>
  <c r="W231"/>
  <c r="X231" s="1"/>
  <c r="W233"/>
  <c r="X233" s="1"/>
  <c r="U233"/>
  <c r="V233"/>
  <c r="V235"/>
  <c r="U235"/>
  <c r="W235"/>
  <c r="X235" s="1"/>
  <c r="U237"/>
  <c r="V237"/>
  <c r="V239"/>
  <c r="W239"/>
  <c r="X239" s="1"/>
  <c r="U239"/>
  <c r="W241"/>
  <c r="X241" s="1"/>
  <c r="V241"/>
  <c r="U241"/>
  <c r="V243"/>
  <c r="W243"/>
  <c r="X243" s="1"/>
  <c r="U243"/>
  <c r="W245"/>
  <c r="X245" s="1"/>
  <c r="U245"/>
  <c r="V245"/>
  <c r="V247"/>
  <c r="U247"/>
  <c r="W247"/>
  <c r="X247" s="1"/>
  <c r="W249"/>
  <c r="X249" s="1"/>
  <c r="U249"/>
  <c r="V249"/>
  <c r="V251"/>
  <c r="W251"/>
  <c r="X251" s="1"/>
  <c r="U251"/>
  <c r="U253"/>
  <c r="V253"/>
  <c r="V255"/>
  <c r="W255"/>
  <c r="X255" s="1"/>
  <c r="U255"/>
  <c r="W257"/>
  <c r="X257" s="1"/>
  <c r="V257"/>
  <c r="U257"/>
  <c r="V259"/>
  <c r="W259"/>
  <c r="X259" s="1"/>
  <c r="U259"/>
  <c r="V261"/>
  <c r="W261"/>
  <c r="X261" s="1"/>
  <c r="U261"/>
  <c r="W263"/>
  <c r="X263" s="1"/>
  <c r="V263"/>
  <c r="U263"/>
  <c r="V265"/>
  <c r="W265"/>
  <c r="X265" s="1"/>
  <c r="U265"/>
  <c r="V47"/>
  <c r="U48"/>
  <c r="V51"/>
  <c r="U52"/>
  <c r="V55"/>
  <c r="U56"/>
  <c r="V59"/>
  <c r="U60"/>
  <c r="V63"/>
  <c r="U64"/>
  <c r="V67"/>
  <c r="U68"/>
  <c r="V71"/>
  <c r="U72"/>
  <c r="V75"/>
  <c r="U76"/>
  <c r="V79"/>
  <c r="U80"/>
  <c r="U81"/>
  <c r="V85"/>
  <c r="U86"/>
  <c r="W87"/>
  <c r="X87" s="1"/>
  <c r="V93"/>
  <c r="U94"/>
  <c r="W95"/>
  <c r="X95" s="1"/>
  <c r="V101"/>
  <c r="U102"/>
  <c r="W103"/>
  <c r="X103" s="1"/>
  <c r="V109"/>
  <c r="U110"/>
  <c r="W111"/>
  <c r="X111" s="1"/>
  <c r="V117"/>
  <c r="U118"/>
  <c r="W119"/>
  <c r="X119" s="1"/>
  <c r="V125"/>
  <c r="U126"/>
  <c r="W127"/>
  <c r="X127" s="1"/>
  <c r="V133"/>
  <c r="U134"/>
  <c r="W135"/>
  <c r="X135" s="1"/>
  <c r="V141"/>
  <c r="U142"/>
  <c r="W143"/>
  <c r="X143" s="1"/>
  <c r="K47"/>
  <c r="C47"/>
  <c r="K49"/>
  <c r="C49"/>
  <c r="K51"/>
  <c r="C51"/>
  <c r="K53"/>
  <c r="C53"/>
  <c r="K55"/>
  <c r="C55"/>
  <c r="K57"/>
  <c r="C57"/>
  <c r="K59"/>
  <c r="C59"/>
  <c r="K61"/>
  <c r="C61"/>
  <c r="K63"/>
  <c r="C63"/>
  <c r="K65"/>
  <c r="C65"/>
  <c r="K67"/>
  <c r="C67"/>
  <c r="K69"/>
  <c r="C69"/>
  <c r="K71"/>
  <c r="C71"/>
  <c r="K73"/>
  <c r="C73"/>
  <c r="K75"/>
  <c r="C75"/>
  <c r="K77"/>
  <c r="C77"/>
  <c r="K79"/>
  <c r="C79"/>
  <c r="K81"/>
  <c r="C81"/>
  <c r="K83"/>
  <c r="C83"/>
  <c r="K85"/>
  <c r="C85"/>
  <c r="K87"/>
  <c r="C87"/>
  <c r="K89"/>
  <c r="C89"/>
  <c r="K91"/>
  <c r="C91"/>
  <c r="K93"/>
  <c r="C93"/>
  <c r="K95"/>
  <c r="C95"/>
  <c r="K97"/>
  <c r="C97"/>
  <c r="K99"/>
  <c r="C99"/>
  <c r="K101"/>
  <c r="C101"/>
  <c r="K103"/>
  <c r="C103"/>
  <c r="K105"/>
  <c r="C105"/>
  <c r="K107"/>
  <c r="C107"/>
  <c r="K109"/>
  <c r="C109"/>
  <c r="K111"/>
  <c r="C111"/>
  <c r="K113"/>
  <c r="C113"/>
  <c r="K115"/>
  <c r="C115"/>
  <c r="K117"/>
  <c r="C117"/>
  <c r="K119"/>
  <c r="C119"/>
  <c r="K121"/>
  <c r="C121"/>
  <c r="K123"/>
  <c r="C123"/>
  <c r="K125"/>
  <c r="C125"/>
  <c r="K127"/>
  <c r="C127"/>
  <c r="K129"/>
  <c r="C129"/>
  <c r="K131"/>
  <c r="C131"/>
  <c r="K133"/>
  <c r="C133"/>
  <c r="K135"/>
  <c r="C135"/>
  <c r="K137"/>
  <c r="C137"/>
  <c r="K139"/>
  <c r="C139"/>
  <c r="K141"/>
  <c r="C141"/>
  <c r="K143"/>
  <c r="C143"/>
  <c r="K145"/>
  <c r="C145"/>
  <c r="K147"/>
  <c r="C147"/>
  <c r="K149"/>
  <c r="C149"/>
  <c r="K151"/>
  <c r="C151"/>
  <c r="K153"/>
  <c r="C153"/>
  <c r="K155"/>
  <c r="C155"/>
  <c r="K157"/>
  <c r="C157"/>
  <c r="K159"/>
  <c r="C159"/>
  <c r="K161"/>
  <c r="C161"/>
  <c r="K163"/>
  <c r="C163"/>
  <c r="K165"/>
  <c r="C165"/>
  <c r="K167"/>
  <c r="C167"/>
  <c r="K169"/>
  <c r="C169"/>
  <c r="K171"/>
  <c r="C171"/>
  <c r="K173"/>
  <c r="C173"/>
  <c r="K175"/>
  <c r="C175"/>
  <c r="K177"/>
  <c r="C177"/>
  <c r="K179"/>
  <c r="C179"/>
  <c r="K181"/>
  <c r="C181"/>
  <c r="K183"/>
  <c r="C183"/>
  <c r="K185"/>
  <c r="C185"/>
  <c r="K187"/>
  <c r="C187"/>
  <c r="K189"/>
  <c r="C189"/>
  <c r="K191"/>
  <c r="C191"/>
  <c r="K193"/>
  <c r="C193"/>
  <c r="K195"/>
  <c r="C195"/>
  <c r="K197"/>
  <c r="C197"/>
  <c r="K199"/>
  <c r="C199"/>
  <c r="K201"/>
  <c r="C201"/>
  <c r="K203"/>
  <c r="C203"/>
  <c r="K205"/>
  <c r="C205"/>
  <c r="K207"/>
  <c r="C207"/>
  <c r="K209"/>
  <c r="C209"/>
  <c r="K211"/>
  <c r="C211"/>
  <c r="K213"/>
  <c r="C213"/>
  <c r="K215"/>
  <c r="C215"/>
  <c r="K217"/>
  <c r="C217"/>
  <c r="K219"/>
  <c r="C219"/>
  <c r="K221"/>
  <c r="C221"/>
  <c r="K223"/>
  <c r="C223"/>
  <c r="K225"/>
  <c r="C225"/>
  <c r="K227"/>
  <c r="C227"/>
  <c r="K229"/>
  <c r="C229"/>
  <c r="K231"/>
  <c r="C231"/>
  <c r="K233"/>
  <c r="C233"/>
  <c r="K235"/>
  <c r="C235"/>
  <c r="K237"/>
  <c r="C237"/>
  <c r="K239"/>
  <c r="C239"/>
  <c r="K241"/>
  <c r="C241"/>
  <c r="K243"/>
  <c r="C243"/>
  <c r="K245"/>
  <c r="C245"/>
  <c r="K247"/>
  <c r="C247"/>
  <c r="K249"/>
  <c r="C249"/>
  <c r="K251"/>
  <c r="C251"/>
  <c r="K253"/>
  <c r="C253"/>
  <c r="K255"/>
  <c r="C255"/>
  <c r="K257"/>
  <c r="C257"/>
  <c r="K259"/>
  <c r="C259"/>
  <c r="K261"/>
  <c r="C261"/>
  <c r="K263"/>
  <c r="C263"/>
  <c r="K265"/>
  <c r="C265"/>
  <c r="V84"/>
  <c r="U85"/>
  <c r="W86"/>
  <c r="X86" s="1"/>
  <c r="V92"/>
  <c r="U93"/>
  <c r="W94"/>
  <c r="X94" s="1"/>
  <c r="V100"/>
  <c r="U101"/>
  <c r="W102"/>
  <c r="X102" s="1"/>
  <c r="V108"/>
  <c r="U109"/>
  <c r="W110"/>
  <c r="X110" s="1"/>
  <c r="V116"/>
  <c r="U117"/>
  <c r="W118"/>
  <c r="X118" s="1"/>
  <c r="V124"/>
  <c r="U125"/>
  <c r="W126"/>
  <c r="X126" s="1"/>
  <c r="V132"/>
  <c r="U133"/>
  <c r="W134"/>
  <c r="X134" s="1"/>
  <c r="V140"/>
  <c r="U141"/>
  <c r="W142"/>
  <c r="X142" s="1"/>
  <c r="M27"/>
  <c r="U27"/>
  <c r="L27" i="4"/>
  <c r="E23"/>
  <c r="E25" s="1"/>
  <c r="S23"/>
  <c r="S25" s="1"/>
  <c r="L23"/>
  <c r="L25" s="1"/>
  <c r="S27"/>
  <c r="E27"/>
  <c r="F81" i="11" l="1"/>
  <c r="F145"/>
  <c r="G97"/>
  <c r="H97" s="1"/>
  <c r="E49"/>
  <c r="E180"/>
  <c r="G188"/>
  <c r="H188" s="1"/>
  <c r="G176"/>
  <c r="H176" s="1"/>
  <c r="G127"/>
  <c r="H127" s="1"/>
  <c r="E81"/>
  <c r="F196"/>
  <c r="G63"/>
  <c r="H63" s="1"/>
  <c r="F192"/>
  <c r="F129"/>
  <c r="E63"/>
  <c r="F176"/>
  <c r="G192"/>
  <c r="H192" s="1"/>
  <c r="G184"/>
  <c r="H184" s="1"/>
  <c r="G67" i="9"/>
  <c r="H67" s="1"/>
  <c r="G75"/>
  <c r="H75" s="1"/>
  <c r="E188"/>
  <c r="F188"/>
  <c r="F199" i="11"/>
  <c r="E199"/>
  <c r="F65" i="9"/>
  <c r="E65"/>
  <c r="F84" i="10"/>
  <c r="E84"/>
  <c r="F250" i="9"/>
  <c r="E250"/>
  <c r="F143"/>
  <c r="E143"/>
  <c r="F101"/>
  <c r="E101"/>
  <c r="G101"/>
  <c r="H101" s="1"/>
  <c r="G172" i="11"/>
  <c r="H172" s="1"/>
  <c r="F188"/>
  <c r="F160"/>
  <c r="G160"/>
  <c r="H160" s="1"/>
  <c r="E164"/>
  <c r="G204" i="9"/>
  <c r="H204" s="1"/>
  <c r="G106"/>
  <c r="H106" s="1"/>
  <c r="G83"/>
  <c r="H83" s="1"/>
  <c r="G65"/>
  <c r="H65" s="1"/>
  <c r="F102"/>
  <c r="E102"/>
  <c r="F86"/>
  <c r="E86"/>
  <c r="F171"/>
  <c r="E171"/>
  <c r="F90"/>
  <c r="E90"/>
  <c r="F154" i="11"/>
  <c r="E154"/>
  <c r="U79" i="7"/>
  <c r="Y79"/>
  <c r="U75"/>
  <c r="Y75"/>
  <c r="U71"/>
  <c r="Y71"/>
  <c r="U67"/>
  <c r="Y67"/>
  <c r="U63"/>
  <c r="Y63"/>
  <c r="U59"/>
  <c r="Y59"/>
  <c r="U55"/>
  <c r="Y55"/>
  <c r="U51"/>
  <c r="Y51"/>
  <c r="U47"/>
  <c r="Y47"/>
  <c r="G180" i="11"/>
  <c r="H180" s="1"/>
  <c r="G164"/>
  <c r="H164" s="1"/>
  <c r="E65"/>
  <c r="E156"/>
  <c r="F168"/>
  <c r="G168"/>
  <c r="H168" s="1"/>
  <c r="G65"/>
  <c r="H65" s="1"/>
  <c r="G49"/>
  <c r="H49" s="1"/>
  <c r="G196"/>
  <c r="H196" s="1"/>
  <c r="G155" i="9"/>
  <c r="H155" s="1"/>
  <c r="G107"/>
  <c r="H107" s="1"/>
  <c r="G90"/>
  <c r="H90" s="1"/>
  <c r="G61"/>
  <c r="H61" s="1"/>
  <c r="F211" i="10"/>
  <c r="E211"/>
  <c r="G102" i="9"/>
  <c r="H102" s="1"/>
  <c r="G86"/>
  <c r="H86" s="1"/>
  <c r="G188"/>
  <c r="H188" s="1"/>
  <c r="G109"/>
  <c r="H109" s="1"/>
  <c r="U23" i="7"/>
  <c r="U25" s="1"/>
  <c r="E23" i="10"/>
  <c r="E25" s="1"/>
  <c r="E27" i="7"/>
  <c r="F261"/>
  <c r="G261"/>
  <c r="H261" s="1"/>
  <c r="E261"/>
  <c r="F245"/>
  <c r="G245"/>
  <c r="H245" s="1"/>
  <c r="E245"/>
  <c r="F233"/>
  <c r="G233"/>
  <c r="H233" s="1"/>
  <c r="E233"/>
  <c r="F229"/>
  <c r="G229"/>
  <c r="H229" s="1"/>
  <c r="E229"/>
  <c r="F213"/>
  <c r="G213"/>
  <c r="H213" s="1"/>
  <c r="E213"/>
  <c r="F209"/>
  <c r="E209"/>
  <c r="G209"/>
  <c r="H209" s="1"/>
  <c r="F193"/>
  <c r="E193"/>
  <c r="G193"/>
  <c r="H193" s="1"/>
  <c r="F157"/>
  <c r="G157"/>
  <c r="H157" s="1"/>
  <c r="E157"/>
  <c r="M263"/>
  <c r="O263"/>
  <c r="P263" s="1"/>
  <c r="N263"/>
  <c r="M251"/>
  <c r="O251"/>
  <c r="P251" s="1"/>
  <c r="N251"/>
  <c r="M247"/>
  <c r="O247"/>
  <c r="P247" s="1"/>
  <c r="N247"/>
  <c r="M239"/>
  <c r="N239"/>
  <c r="O239"/>
  <c r="P239" s="1"/>
  <c r="M231"/>
  <c r="O231"/>
  <c r="P231" s="1"/>
  <c r="N231"/>
  <c r="M223"/>
  <c r="N223"/>
  <c r="O223"/>
  <c r="P223" s="1"/>
  <c r="M211"/>
  <c r="N211"/>
  <c r="O211"/>
  <c r="P211" s="1"/>
  <c r="M199"/>
  <c r="O199"/>
  <c r="P199" s="1"/>
  <c r="N199"/>
  <c r="M195"/>
  <c r="N195"/>
  <c r="O195"/>
  <c r="P195" s="1"/>
  <c r="M183"/>
  <c r="O183"/>
  <c r="P183" s="1"/>
  <c r="N183"/>
  <c r="M175"/>
  <c r="O175"/>
  <c r="P175" s="1"/>
  <c r="N175"/>
  <c r="O171"/>
  <c r="P171" s="1"/>
  <c r="N171"/>
  <c r="M171"/>
  <c r="M159"/>
  <c r="N159"/>
  <c r="O159"/>
  <c r="P159" s="1"/>
  <c r="M155"/>
  <c r="N155"/>
  <c r="O155"/>
  <c r="P155" s="1"/>
  <c r="M143"/>
  <c r="O143"/>
  <c r="P143" s="1"/>
  <c r="N143"/>
  <c r="M139"/>
  <c r="O139"/>
  <c r="P139" s="1"/>
  <c r="N139"/>
  <c r="M119"/>
  <c r="O119"/>
  <c r="P119" s="1"/>
  <c r="N119"/>
  <c r="F263"/>
  <c r="G263"/>
  <c r="H263" s="1"/>
  <c r="E263"/>
  <c r="G255"/>
  <c r="H255" s="1"/>
  <c r="E255"/>
  <c r="F255"/>
  <c r="G247"/>
  <c r="H247" s="1"/>
  <c r="F247"/>
  <c r="E247"/>
  <c r="G239"/>
  <c r="H239" s="1"/>
  <c r="E239"/>
  <c r="F239"/>
  <c r="G231"/>
  <c r="H231" s="1"/>
  <c r="F231"/>
  <c r="E231"/>
  <c r="G223"/>
  <c r="H223" s="1"/>
  <c r="E223"/>
  <c r="F223"/>
  <c r="G215"/>
  <c r="H215" s="1"/>
  <c r="F215"/>
  <c r="E215"/>
  <c r="G207"/>
  <c r="H207" s="1"/>
  <c r="E207"/>
  <c r="F207"/>
  <c r="G199"/>
  <c r="H199" s="1"/>
  <c r="F199"/>
  <c r="E199"/>
  <c r="G191"/>
  <c r="H191" s="1"/>
  <c r="E191"/>
  <c r="F191"/>
  <c r="G183"/>
  <c r="H183" s="1"/>
  <c r="E183"/>
  <c r="F183"/>
  <c r="G179"/>
  <c r="H179" s="1"/>
  <c r="E179"/>
  <c r="F179"/>
  <c r="G171"/>
  <c r="H171" s="1"/>
  <c r="E171"/>
  <c r="F171"/>
  <c r="F163"/>
  <c r="G163"/>
  <c r="H163" s="1"/>
  <c r="E163"/>
  <c r="G151"/>
  <c r="H151" s="1"/>
  <c r="E151"/>
  <c r="F151"/>
  <c r="G147"/>
  <c r="H147" s="1"/>
  <c r="E147"/>
  <c r="F147"/>
  <c r="G139"/>
  <c r="H139" s="1"/>
  <c r="E139"/>
  <c r="F139"/>
  <c r="G135"/>
  <c r="H135" s="1"/>
  <c r="E135"/>
  <c r="F135"/>
  <c r="G127"/>
  <c r="H127" s="1"/>
  <c r="E127"/>
  <c r="F127"/>
  <c r="G123"/>
  <c r="H123" s="1"/>
  <c r="E123"/>
  <c r="F123"/>
  <c r="G115"/>
  <c r="H115" s="1"/>
  <c r="E115"/>
  <c r="F115"/>
  <c r="G107"/>
  <c r="H107" s="1"/>
  <c r="E107"/>
  <c r="F107"/>
  <c r="G99"/>
  <c r="H99" s="1"/>
  <c r="E99"/>
  <c r="F99"/>
  <c r="G91"/>
  <c r="H91" s="1"/>
  <c r="E91"/>
  <c r="F91"/>
  <c r="G79"/>
  <c r="H79" s="1"/>
  <c r="E79"/>
  <c r="F79"/>
  <c r="M265"/>
  <c r="O265"/>
  <c r="P265" s="1"/>
  <c r="N265"/>
  <c r="M261"/>
  <c r="N261"/>
  <c r="O261"/>
  <c r="P261" s="1"/>
  <c r="O257"/>
  <c r="P257" s="1"/>
  <c r="M257"/>
  <c r="N257"/>
  <c r="O253"/>
  <c r="P253" s="1"/>
  <c r="M253"/>
  <c r="N253"/>
  <c r="N249"/>
  <c r="O249"/>
  <c r="P249" s="1"/>
  <c r="M249"/>
  <c r="M245"/>
  <c r="N245"/>
  <c r="O245"/>
  <c r="P245" s="1"/>
  <c r="O241"/>
  <c r="P241" s="1"/>
  <c r="M241"/>
  <c r="N241"/>
  <c r="O237"/>
  <c r="P237" s="1"/>
  <c r="M237"/>
  <c r="N237"/>
  <c r="N233"/>
  <c r="M233"/>
  <c r="O233"/>
  <c r="P233" s="1"/>
  <c r="M229"/>
  <c r="O229"/>
  <c r="P229" s="1"/>
  <c r="N229"/>
  <c r="O225"/>
  <c r="P225" s="1"/>
  <c r="M225"/>
  <c r="N225"/>
  <c r="N221"/>
  <c r="O221"/>
  <c r="P221" s="1"/>
  <c r="M221"/>
  <c r="N217"/>
  <c r="M217"/>
  <c r="O217"/>
  <c r="P217" s="1"/>
  <c r="M213"/>
  <c r="O213"/>
  <c r="P213" s="1"/>
  <c r="N213"/>
  <c r="O209"/>
  <c r="P209" s="1"/>
  <c r="M209"/>
  <c r="N209"/>
  <c r="N205"/>
  <c r="O205"/>
  <c r="P205" s="1"/>
  <c r="M205"/>
  <c r="N201"/>
  <c r="M201"/>
  <c r="O201"/>
  <c r="P201" s="1"/>
  <c r="M197"/>
  <c r="O197"/>
  <c r="P197" s="1"/>
  <c r="N197"/>
  <c r="O193"/>
  <c r="P193" s="1"/>
  <c r="M193"/>
  <c r="N193"/>
  <c r="N189"/>
  <c r="O189"/>
  <c r="P189" s="1"/>
  <c r="M189"/>
  <c r="N185"/>
  <c r="O185"/>
  <c r="P185" s="1"/>
  <c r="M185"/>
  <c r="N181"/>
  <c r="O181"/>
  <c r="P181" s="1"/>
  <c r="M181"/>
  <c r="N177"/>
  <c r="O177"/>
  <c r="P177" s="1"/>
  <c r="M177"/>
  <c r="N173"/>
  <c r="O173"/>
  <c r="P173" s="1"/>
  <c r="M173"/>
  <c r="N169"/>
  <c r="O169"/>
  <c r="P169" s="1"/>
  <c r="M169"/>
  <c r="N165"/>
  <c r="O165"/>
  <c r="P165" s="1"/>
  <c r="M165"/>
  <c r="O161"/>
  <c r="P161" s="1"/>
  <c r="M161"/>
  <c r="N161"/>
  <c r="O157"/>
  <c r="P157" s="1"/>
  <c r="M157"/>
  <c r="N157"/>
  <c r="O153"/>
  <c r="P153" s="1"/>
  <c r="M153"/>
  <c r="N153"/>
  <c r="O149"/>
  <c r="P149" s="1"/>
  <c r="M149"/>
  <c r="N149"/>
  <c r="N145"/>
  <c r="O145"/>
  <c r="P145" s="1"/>
  <c r="M145"/>
  <c r="N141"/>
  <c r="O141"/>
  <c r="P141" s="1"/>
  <c r="M141"/>
  <c r="N137"/>
  <c r="O137"/>
  <c r="P137" s="1"/>
  <c r="M137"/>
  <c r="N133"/>
  <c r="O133"/>
  <c r="P133" s="1"/>
  <c r="M133"/>
  <c r="N129"/>
  <c r="O129"/>
  <c r="P129" s="1"/>
  <c r="M129"/>
  <c r="N125"/>
  <c r="O125"/>
  <c r="P125" s="1"/>
  <c r="M125"/>
  <c r="N121"/>
  <c r="O121"/>
  <c r="P121" s="1"/>
  <c r="M121"/>
  <c r="N117"/>
  <c r="O117"/>
  <c r="P117" s="1"/>
  <c r="M117"/>
  <c r="N113"/>
  <c r="O113"/>
  <c r="P113" s="1"/>
  <c r="M113"/>
  <c r="N109"/>
  <c r="O109"/>
  <c r="P109" s="1"/>
  <c r="M109"/>
  <c r="N105"/>
  <c r="O105"/>
  <c r="P105" s="1"/>
  <c r="M105"/>
  <c r="N101"/>
  <c r="O101"/>
  <c r="P101" s="1"/>
  <c r="M101"/>
  <c r="N97"/>
  <c r="O97"/>
  <c r="P97" s="1"/>
  <c r="M97"/>
  <c r="N93"/>
  <c r="O93"/>
  <c r="P93" s="1"/>
  <c r="M93"/>
  <c r="N89"/>
  <c r="O89"/>
  <c r="P89" s="1"/>
  <c r="M89"/>
  <c r="N85"/>
  <c r="O85"/>
  <c r="P85" s="1"/>
  <c r="M85"/>
  <c r="N81"/>
  <c r="O81"/>
  <c r="P81" s="1"/>
  <c r="M81"/>
  <c r="N77"/>
  <c r="O77"/>
  <c r="P77" s="1"/>
  <c r="M77"/>
  <c r="N73"/>
  <c r="O73"/>
  <c r="P73" s="1"/>
  <c r="M73"/>
  <c r="N69"/>
  <c r="O69"/>
  <c r="P69" s="1"/>
  <c r="M69"/>
  <c r="N65"/>
  <c r="O65"/>
  <c r="P65" s="1"/>
  <c r="M65"/>
  <c r="N61"/>
  <c r="O61"/>
  <c r="P61" s="1"/>
  <c r="M61"/>
  <c r="N57"/>
  <c r="O57"/>
  <c r="P57" s="1"/>
  <c r="M57"/>
  <c r="N53"/>
  <c r="O53"/>
  <c r="P53" s="1"/>
  <c r="M53"/>
  <c r="N49"/>
  <c r="O49"/>
  <c r="P49" s="1"/>
  <c r="M49"/>
  <c r="E264"/>
  <c r="G264"/>
  <c r="H264" s="1"/>
  <c r="F264"/>
  <c r="F260"/>
  <c r="G260"/>
  <c r="H260" s="1"/>
  <c r="E260"/>
  <c r="E256"/>
  <c r="F256"/>
  <c r="G256"/>
  <c r="H256" s="1"/>
  <c r="G252"/>
  <c r="H252" s="1"/>
  <c r="E252"/>
  <c r="F252"/>
  <c r="G248"/>
  <c r="H248" s="1"/>
  <c r="E248"/>
  <c r="F248"/>
  <c r="F244"/>
  <c r="G244"/>
  <c r="H244" s="1"/>
  <c r="E244"/>
  <c r="E240"/>
  <c r="F240"/>
  <c r="G240"/>
  <c r="H240" s="1"/>
  <c r="G236"/>
  <c r="H236" s="1"/>
  <c r="E236"/>
  <c r="F236"/>
  <c r="G232"/>
  <c r="H232" s="1"/>
  <c r="F232"/>
  <c r="E232"/>
  <c r="F228"/>
  <c r="E228"/>
  <c r="G228"/>
  <c r="H228" s="1"/>
  <c r="E224"/>
  <c r="G224"/>
  <c r="H224" s="1"/>
  <c r="F224"/>
  <c r="G220"/>
  <c r="H220" s="1"/>
  <c r="E220"/>
  <c r="F220"/>
  <c r="F216"/>
  <c r="G216"/>
  <c r="H216" s="1"/>
  <c r="E216"/>
  <c r="F212"/>
  <c r="E212"/>
  <c r="G212"/>
  <c r="H212" s="1"/>
  <c r="E208"/>
  <c r="G208"/>
  <c r="H208" s="1"/>
  <c r="F208"/>
  <c r="G204"/>
  <c r="H204" s="1"/>
  <c r="E204"/>
  <c r="F204"/>
  <c r="F200"/>
  <c r="G200"/>
  <c r="H200" s="1"/>
  <c r="E200"/>
  <c r="F196"/>
  <c r="E196"/>
  <c r="G196"/>
  <c r="H196" s="1"/>
  <c r="E192"/>
  <c r="G192"/>
  <c r="H192" s="1"/>
  <c r="F192"/>
  <c r="G188"/>
  <c r="H188" s="1"/>
  <c r="E188"/>
  <c r="F188"/>
  <c r="F184"/>
  <c r="G184"/>
  <c r="H184" s="1"/>
  <c r="E184"/>
  <c r="F180"/>
  <c r="G180"/>
  <c r="H180" s="1"/>
  <c r="E180"/>
  <c r="F176"/>
  <c r="G176"/>
  <c r="H176" s="1"/>
  <c r="E176"/>
  <c r="F172"/>
  <c r="E172"/>
  <c r="G172"/>
  <c r="H172" s="1"/>
  <c r="F168"/>
  <c r="G168"/>
  <c r="H168" s="1"/>
  <c r="E168"/>
  <c r="F164"/>
  <c r="G164"/>
  <c r="H164" s="1"/>
  <c r="E164"/>
  <c r="G160"/>
  <c r="H160" s="1"/>
  <c r="E160"/>
  <c r="F160"/>
  <c r="G156"/>
  <c r="H156" s="1"/>
  <c r="E156"/>
  <c r="F156"/>
  <c r="G152"/>
  <c r="H152" s="1"/>
  <c r="E152"/>
  <c r="F152"/>
  <c r="G148"/>
  <c r="H148" s="1"/>
  <c r="E148"/>
  <c r="F148"/>
  <c r="F144"/>
  <c r="G144"/>
  <c r="H144" s="1"/>
  <c r="E144"/>
  <c r="F140"/>
  <c r="G140"/>
  <c r="H140" s="1"/>
  <c r="E140"/>
  <c r="F136"/>
  <c r="G136"/>
  <c r="H136" s="1"/>
  <c r="E136"/>
  <c r="F132"/>
  <c r="G132"/>
  <c r="H132" s="1"/>
  <c r="E132"/>
  <c r="F128"/>
  <c r="G128"/>
  <c r="H128" s="1"/>
  <c r="E128"/>
  <c r="F124"/>
  <c r="G124"/>
  <c r="H124" s="1"/>
  <c r="E124"/>
  <c r="F120"/>
  <c r="G120"/>
  <c r="H120" s="1"/>
  <c r="E120"/>
  <c r="F116"/>
  <c r="G116"/>
  <c r="H116" s="1"/>
  <c r="E116"/>
  <c r="F112"/>
  <c r="G112"/>
  <c r="H112" s="1"/>
  <c r="E112"/>
  <c r="F108"/>
  <c r="G108"/>
  <c r="H108" s="1"/>
  <c r="E108"/>
  <c r="F104"/>
  <c r="G104"/>
  <c r="H104" s="1"/>
  <c r="E104"/>
  <c r="F100"/>
  <c r="G100"/>
  <c r="H100" s="1"/>
  <c r="E100"/>
  <c r="F96"/>
  <c r="G96"/>
  <c r="H96" s="1"/>
  <c r="E96"/>
  <c r="F92"/>
  <c r="G92"/>
  <c r="H92" s="1"/>
  <c r="E92"/>
  <c r="F88"/>
  <c r="G88"/>
  <c r="H88" s="1"/>
  <c r="E88"/>
  <c r="F84"/>
  <c r="G84"/>
  <c r="H84" s="1"/>
  <c r="E84"/>
  <c r="F80"/>
  <c r="G80"/>
  <c r="H80" s="1"/>
  <c r="E80"/>
  <c r="F76"/>
  <c r="G76"/>
  <c r="H76" s="1"/>
  <c r="E76"/>
  <c r="F72"/>
  <c r="G72"/>
  <c r="H72" s="1"/>
  <c r="E72"/>
  <c r="F68"/>
  <c r="G68"/>
  <c r="H68" s="1"/>
  <c r="E68"/>
  <c r="F64"/>
  <c r="G64"/>
  <c r="H64" s="1"/>
  <c r="E64"/>
  <c r="F60"/>
  <c r="G60"/>
  <c r="H60" s="1"/>
  <c r="E60"/>
  <c r="F56"/>
  <c r="G56"/>
  <c r="H56" s="1"/>
  <c r="E56"/>
  <c r="F52"/>
  <c r="G52"/>
  <c r="H52" s="1"/>
  <c r="E52"/>
  <c r="F48"/>
  <c r="G48"/>
  <c r="H48" s="1"/>
  <c r="E48"/>
  <c r="F257"/>
  <c r="G257"/>
  <c r="H257" s="1"/>
  <c r="E257"/>
  <c r="F241"/>
  <c r="G241"/>
  <c r="H241" s="1"/>
  <c r="E241"/>
  <c r="F221"/>
  <c r="E221"/>
  <c r="G221"/>
  <c r="H221" s="1"/>
  <c r="F205"/>
  <c r="E205"/>
  <c r="G205"/>
  <c r="H205" s="1"/>
  <c r="F189"/>
  <c r="E189"/>
  <c r="G189"/>
  <c r="H189" s="1"/>
  <c r="F177"/>
  <c r="E177"/>
  <c r="G177"/>
  <c r="H177" s="1"/>
  <c r="E173"/>
  <c r="G173"/>
  <c r="H173" s="1"/>
  <c r="F173"/>
  <c r="E169"/>
  <c r="F169"/>
  <c r="G169"/>
  <c r="H169" s="1"/>
  <c r="F161"/>
  <c r="G161"/>
  <c r="H161" s="1"/>
  <c r="E161"/>
  <c r="F153"/>
  <c r="G153"/>
  <c r="H153" s="1"/>
  <c r="E153"/>
  <c r="F149"/>
  <c r="G149"/>
  <c r="H149" s="1"/>
  <c r="E149"/>
  <c r="F145"/>
  <c r="E145"/>
  <c r="G145"/>
  <c r="H145" s="1"/>
  <c r="F141"/>
  <c r="E141"/>
  <c r="G141"/>
  <c r="H141" s="1"/>
  <c r="F137"/>
  <c r="E137"/>
  <c r="G137"/>
  <c r="H137" s="1"/>
  <c r="F133"/>
  <c r="E133"/>
  <c r="G133"/>
  <c r="H133" s="1"/>
  <c r="F129"/>
  <c r="E129"/>
  <c r="G129"/>
  <c r="H129" s="1"/>
  <c r="F125"/>
  <c r="E125"/>
  <c r="G125"/>
  <c r="H125" s="1"/>
  <c r="F121"/>
  <c r="E121"/>
  <c r="G121"/>
  <c r="H121" s="1"/>
  <c r="F117"/>
  <c r="E117"/>
  <c r="G117"/>
  <c r="H117" s="1"/>
  <c r="F113"/>
  <c r="E113"/>
  <c r="G113"/>
  <c r="H113" s="1"/>
  <c r="F109"/>
  <c r="E109"/>
  <c r="G109"/>
  <c r="H109" s="1"/>
  <c r="F105"/>
  <c r="E105"/>
  <c r="G105"/>
  <c r="H105" s="1"/>
  <c r="F101"/>
  <c r="E101"/>
  <c r="G101"/>
  <c r="H101" s="1"/>
  <c r="F97"/>
  <c r="E97"/>
  <c r="G97"/>
  <c r="H97" s="1"/>
  <c r="F93"/>
  <c r="E93"/>
  <c r="G93"/>
  <c r="H93" s="1"/>
  <c r="F89"/>
  <c r="E89"/>
  <c r="G89"/>
  <c r="H89" s="1"/>
  <c r="F85"/>
  <c r="E85"/>
  <c r="G85"/>
  <c r="H85" s="1"/>
  <c r="E81"/>
  <c r="F81"/>
  <c r="G81"/>
  <c r="H81" s="1"/>
  <c r="E77"/>
  <c r="F77"/>
  <c r="G77"/>
  <c r="H77" s="1"/>
  <c r="E73"/>
  <c r="F73"/>
  <c r="G73"/>
  <c r="H73" s="1"/>
  <c r="E69"/>
  <c r="F69"/>
  <c r="G69"/>
  <c r="H69" s="1"/>
  <c r="E65"/>
  <c r="F65"/>
  <c r="G65"/>
  <c r="H65" s="1"/>
  <c r="E61"/>
  <c r="F61"/>
  <c r="G61"/>
  <c r="H61" s="1"/>
  <c r="E57"/>
  <c r="F57"/>
  <c r="G57"/>
  <c r="H57" s="1"/>
  <c r="E53"/>
  <c r="F53"/>
  <c r="G53"/>
  <c r="H53" s="1"/>
  <c r="E49"/>
  <c r="F49"/>
  <c r="G49"/>
  <c r="H49" s="1"/>
  <c r="O262"/>
  <c r="P262" s="1"/>
  <c r="N262"/>
  <c r="M262"/>
  <c r="N258"/>
  <c r="M258"/>
  <c r="O258"/>
  <c r="P258" s="1"/>
  <c r="N254"/>
  <c r="O254"/>
  <c r="P254" s="1"/>
  <c r="M254"/>
  <c r="N250"/>
  <c r="O250"/>
  <c r="P250" s="1"/>
  <c r="M250"/>
  <c r="N246"/>
  <c r="O246"/>
  <c r="P246" s="1"/>
  <c r="M246"/>
  <c r="N242"/>
  <c r="M242"/>
  <c r="O242"/>
  <c r="P242" s="1"/>
  <c r="N238"/>
  <c r="O238"/>
  <c r="P238" s="1"/>
  <c r="M238"/>
  <c r="N234"/>
  <c r="O234"/>
  <c r="P234" s="1"/>
  <c r="M234"/>
  <c r="N230"/>
  <c r="M230"/>
  <c r="O230"/>
  <c r="P230" s="1"/>
  <c r="N226"/>
  <c r="M226"/>
  <c r="O226"/>
  <c r="P226" s="1"/>
  <c r="N222"/>
  <c r="O222"/>
  <c r="P222" s="1"/>
  <c r="M222"/>
  <c r="N218"/>
  <c r="O218"/>
  <c r="P218" s="1"/>
  <c r="M218"/>
  <c r="N214"/>
  <c r="M214"/>
  <c r="O214"/>
  <c r="P214" s="1"/>
  <c r="N210"/>
  <c r="M210"/>
  <c r="O210"/>
  <c r="P210" s="1"/>
  <c r="N206"/>
  <c r="O206"/>
  <c r="P206" s="1"/>
  <c r="M206"/>
  <c r="N202"/>
  <c r="O202"/>
  <c r="P202" s="1"/>
  <c r="M202"/>
  <c r="N198"/>
  <c r="M198"/>
  <c r="O198"/>
  <c r="P198" s="1"/>
  <c r="N194"/>
  <c r="M194"/>
  <c r="O194"/>
  <c r="P194" s="1"/>
  <c r="N190"/>
  <c r="O190"/>
  <c r="P190" s="1"/>
  <c r="M190"/>
  <c r="N186"/>
  <c r="O186"/>
  <c r="P186" s="1"/>
  <c r="M186"/>
  <c r="N182"/>
  <c r="M182"/>
  <c r="O182"/>
  <c r="P182" s="1"/>
  <c r="E178"/>
  <c r="G178"/>
  <c r="H178" s="1"/>
  <c r="F178"/>
  <c r="N174"/>
  <c r="M174"/>
  <c r="O174"/>
  <c r="P174" s="1"/>
  <c r="G170"/>
  <c r="H170" s="1"/>
  <c r="E170"/>
  <c r="F170"/>
  <c r="M166"/>
  <c r="O166"/>
  <c r="P166" s="1"/>
  <c r="N166"/>
  <c r="E162"/>
  <c r="F162"/>
  <c r="G162"/>
  <c r="H162" s="1"/>
  <c r="N158"/>
  <c r="O158"/>
  <c r="P158" s="1"/>
  <c r="M158"/>
  <c r="E154"/>
  <c r="F154"/>
  <c r="G154"/>
  <c r="H154" s="1"/>
  <c r="N150"/>
  <c r="O150"/>
  <c r="P150" s="1"/>
  <c r="M150"/>
  <c r="E146"/>
  <c r="G146"/>
  <c r="H146" s="1"/>
  <c r="F146"/>
  <c r="N142"/>
  <c r="M142"/>
  <c r="O142"/>
  <c r="P142" s="1"/>
  <c r="E138"/>
  <c r="G138"/>
  <c r="H138" s="1"/>
  <c r="F138"/>
  <c r="N134"/>
  <c r="M134"/>
  <c r="O134"/>
  <c r="P134" s="1"/>
  <c r="E130"/>
  <c r="G130"/>
  <c r="H130" s="1"/>
  <c r="F130"/>
  <c r="N126"/>
  <c r="M126"/>
  <c r="O126"/>
  <c r="P126" s="1"/>
  <c r="E122"/>
  <c r="G122"/>
  <c r="H122" s="1"/>
  <c r="F122"/>
  <c r="N118"/>
  <c r="M118"/>
  <c r="O118"/>
  <c r="P118" s="1"/>
  <c r="E114"/>
  <c r="G114"/>
  <c r="H114" s="1"/>
  <c r="F114"/>
  <c r="N110"/>
  <c r="M110"/>
  <c r="O110"/>
  <c r="P110" s="1"/>
  <c r="E106"/>
  <c r="G106"/>
  <c r="H106" s="1"/>
  <c r="F106"/>
  <c r="N102"/>
  <c r="M102"/>
  <c r="O102"/>
  <c r="P102" s="1"/>
  <c r="E98"/>
  <c r="G98"/>
  <c r="H98" s="1"/>
  <c r="F98"/>
  <c r="N94"/>
  <c r="M94"/>
  <c r="O94"/>
  <c r="P94" s="1"/>
  <c r="E90"/>
  <c r="G90"/>
  <c r="H90" s="1"/>
  <c r="F90"/>
  <c r="N86"/>
  <c r="M86"/>
  <c r="O86"/>
  <c r="P86" s="1"/>
  <c r="G82"/>
  <c r="H82" s="1"/>
  <c r="F82"/>
  <c r="E82"/>
  <c r="M78"/>
  <c r="N78"/>
  <c r="O78"/>
  <c r="P78" s="1"/>
  <c r="G74"/>
  <c r="H74" s="1"/>
  <c r="E74"/>
  <c r="F74"/>
  <c r="M70"/>
  <c r="N70"/>
  <c r="O70"/>
  <c r="P70" s="1"/>
  <c r="G66"/>
  <c r="H66" s="1"/>
  <c r="E66"/>
  <c r="F66"/>
  <c r="M62"/>
  <c r="N62"/>
  <c r="O62"/>
  <c r="P62" s="1"/>
  <c r="G58"/>
  <c r="H58" s="1"/>
  <c r="E58"/>
  <c r="F58"/>
  <c r="M54"/>
  <c r="N54"/>
  <c r="O54"/>
  <c r="P54" s="1"/>
  <c r="G50"/>
  <c r="H50" s="1"/>
  <c r="E50"/>
  <c r="F50"/>
  <c r="F253"/>
  <c r="E253"/>
  <c r="G253"/>
  <c r="H253" s="1"/>
  <c r="F237"/>
  <c r="E237"/>
  <c r="G237"/>
  <c r="H237" s="1"/>
  <c r="F217"/>
  <c r="G217"/>
  <c r="H217" s="1"/>
  <c r="E217"/>
  <c r="F197"/>
  <c r="G197"/>
  <c r="H197" s="1"/>
  <c r="E197"/>
  <c r="F181"/>
  <c r="E181"/>
  <c r="G181"/>
  <c r="H181" s="1"/>
  <c r="M255"/>
  <c r="N255"/>
  <c r="O255"/>
  <c r="P255" s="1"/>
  <c r="M219"/>
  <c r="O219"/>
  <c r="P219" s="1"/>
  <c r="N219"/>
  <c r="M187"/>
  <c r="O187"/>
  <c r="P187" s="1"/>
  <c r="N187"/>
  <c r="O163"/>
  <c r="P163" s="1"/>
  <c r="M163"/>
  <c r="N163"/>
  <c r="M147"/>
  <c r="N147"/>
  <c r="O147"/>
  <c r="P147" s="1"/>
  <c r="M135"/>
  <c r="O135"/>
  <c r="P135" s="1"/>
  <c r="N135"/>
  <c r="M127"/>
  <c r="O127"/>
  <c r="P127" s="1"/>
  <c r="N127"/>
  <c r="M123"/>
  <c r="O123"/>
  <c r="P123" s="1"/>
  <c r="N123"/>
  <c r="M115"/>
  <c r="O115"/>
  <c r="P115" s="1"/>
  <c r="N115"/>
  <c r="M111"/>
  <c r="O111"/>
  <c r="P111" s="1"/>
  <c r="N111"/>
  <c r="M107"/>
  <c r="O107"/>
  <c r="P107" s="1"/>
  <c r="N107"/>
  <c r="M103"/>
  <c r="O103"/>
  <c r="P103" s="1"/>
  <c r="N103"/>
  <c r="M99"/>
  <c r="O99"/>
  <c r="P99" s="1"/>
  <c r="N99"/>
  <c r="M95"/>
  <c r="O95"/>
  <c r="P95" s="1"/>
  <c r="N95"/>
  <c r="M91"/>
  <c r="O91"/>
  <c r="P91" s="1"/>
  <c r="N91"/>
  <c r="M87"/>
  <c r="O87"/>
  <c r="P87" s="1"/>
  <c r="N87"/>
  <c r="M83"/>
  <c r="O83"/>
  <c r="P83" s="1"/>
  <c r="N83"/>
  <c r="O79"/>
  <c r="P79" s="1"/>
  <c r="M79"/>
  <c r="N79"/>
  <c r="O75"/>
  <c r="P75" s="1"/>
  <c r="M75"/>
  <c r="N75"/>
  <c r="O71"/>
  <c r="P71" s="1"/>
  <c r="M71"/>
  <c r="N71"/>
  <c r="O67"/>
  <c r="P67" s="1"/>
  <c r="M67"/>
  <c r="N67"/>
  <c r="O63"/>
  <c r="P63" s="1"/>
  <c r="M63"/>
  <c r="N63"/>
  <c r="O59"/>
  <c r="P59" s="1"/>
  <c r="M59"/>
  <c r="N59"/>
  <c r="O55"/>
  <c r="P55" s="1"/>
  <c r="M55"/>
  <c r="N55"/>
  <c r="O51"/>
  <c r="P51" s="1"/>
  <c r="M51"/>
  <c r="N51"/>
  <c r="O47"/>
  <c r="P47" s="1"/>
  <c r="M47"/>
  <c r="N47"/>
  <c r="E262"/>
  <c r="F262"/>
  <c r="G262"/>
  <c r="H262" s="1"/>
  <c r="E258"/>
  <c r="G258"/>
  <c r="H258" s="1"/>
  <c r="F258"/>
  <c r="E254"/>
  <c r="G254"/>
  <c r="H254" s="1"/>
  <c r="F254"/>
  <c r="E250"/>
  <c r="F250"/>
  <c r="G250"/>
  <c r="H250" s="1"/>
  <c r="E246"/>
  <c r="G246"/>
  <c r="H246" s="1"/>
  <c r="F246"/>
  <c r="E242"/>
  <c r="G242"/>
  <c r="H242" s="1"/>
  <c r="F242"/>
  <c r="E238"/>
  <c r="G238"/>
  <c r="H238" s="1"/>
  <c r="F238"/>
  <c r="E234"/>
  <c r="F234"/>
  <c r="G234"/>
  <c r="H234" s="1"/>
  <c r="E230"/>
  <c r="G230"/>
  <c r="H230" s="1"/>
  <c r="F230"/>
  <c r="E226"/>
  <c r="G226"/>
  <c r="H226" s="1"/>
  <c r="F226"/>
  <c r="E222"/>
  <c r="F222"/>
  <c r="G222"/>
  <c r="H222" s="1"/>
  <c r="E218"/>
  <c r="F218"/>
  <c r="G218"/>
  <c r="H218" s="1"/>
  <c r="E214"/>
  <c r="G214"/>
  <c r="H214" s="1"/>
  <c r="F214"/>
  <c r="E210"/>
  <c r="G210"/>
  <c r="H210" s="1"/>
  <c r="F210"/>
  <c r="E206"/>
  <c r="F206"/>
  <c r="G206"/>
  <c r="H206" s="1"/>
  <c r="E202"/>
  <c r="F202"/>
  <c r="G202"/>
  <c r="H202" s="1"/>
  <c r="E198"/>
  <c r="G198"/>
  <c r="H198" s="1"/>
  <c r="F198"/>
  <c r="E194"/>
  <c r="G194"/>
  <c r="H194" s="1"/>
  <c r="F194"/>
  <c r="E190"/>
  <c r="F190"/>
  <c r="G190"/>
  <c r="H190" s="1"/>
  <c r="E186"/>
  <c r="F186"/>
  <c r="G186"/>
  <c r="H186" s="1"/>
  <c r="E182"/>
  <c r="G182"/>
  <c r="H182" s="1"/>
  <c r="F182"/>
  <c r="N178"/>
  <c r="M178"/>
  <c r="O178"/>
  <c r="P178" s="1"/>
  <c r="G174"/>
  <c r="H174" s="1"/>
  <c r="E174"/>
  <c r="F174"/>
  <c r="M170"/>
  <c r="O170"/>
  <c r="P170" s="1"/>
  <c r="N170"/>
  <c r="G166"/>
  <c r="H166" s="1"/>
  <c r="F166"/>
  <c r="E166"/>
  <c r="M162"/>
  <c r="O162"/>
  <c r="P162" s="1"/>
  <c r="N162"/>
  <c r="E158"/>
  <c r="F158"/>
  <c r="G158"/>
  <c r="H158" s="1"/>
  <c r="N154"/>
  <c r="O154"/>
  <c r="P154" s="1"/>
  <c r="M154"/>
  <c r="E150"/>
  <c r="F150"/>
  <c r="G150"/>
  <c r="H150" s="1"/>
  <c r="N146"/>
  <c r="O146"/>
  <c r="P146" s="1"/>
  <c r="M146"/>
  <c r="E142"/>
  <c r="G142"/>
  <c r="H142" s="1"/>
  <c r="F142"/>
  <c r="N138"/>
  <c r="M138"/>
  <c r="O138"/>
  <c r="P138" s="1"/>
  <c r="E134"/>
  <c r="G134"/>
  <c r="H134" s="1"/>
  <c r="F134"/>
  <c r="N130"/>
  <c r="M130"/>
  <c r="O130"/>
  <c r="P130" s="1"/>
  <c r="E126"/>
  <c r="G126"/>
  <c r="H126" s="1"/>
  <c r="F126"/>
  <c r="N122"/>
  <c r="M122"/>
  <c r="O122"/>
  <c r="P122" s="1"/>
  <c r="E118"/>
  <c r="G118"/>
  <c r="H118" s="1"/>
  <c r="F118"/>
  <c r="N114"/>
  <c r="M114"/>
  <c r="O114"/>
  <c r="P114" s="1"/>
  <c r="E110"/>
  <c r="G110"/>
  <c r="H110" s="1"/>
  <c r="F110"/>
  <c r="N106"/>
  <c r="M106"/>
  <c r="O106"/>
  <c r="P106" s="1"/>
  <c r="E102"/>
  <c r="G102"/>
  <c r="H102" s="1"/>
  <c r="F102"/>
  <c r="N98"/>
  <c r="M98"/>
  <c r="O98"/>
  <c r="P98" s="1"/>
  <c r="E94"/>
  <c r="G94"/>
  <c r="H94" s="1"/>
  <c r="F94"/>
  <c r="N90"/>
  <c r="M90"/>
  <c r="O90"/>
  <c r="P90" s="1"/>
  <c r="E86"/>
  <c r="G86"/>
  <c r="H86" s="1"/>
  <c r="F86"/>
  <c r="N82"/>
  <c r="M82"/>
  <c r="O82"/>
  <c r="P82" s="1"/>
  <c r="G78"/>
  <c r="H78" s="1"/>
  <c r="E78"/>
  <c r="F78"/>
  <c r="M74"/>
  <c r="N74"/>
  <c r="O74"/>
  <c r="P74" s="1"/>
  <c r="G70"/>
  <c r="H70" s="1"/>
  <c r="E70"/>
  <c r="F70"/>
  <c r="M66"/>
  <c r="N66"/>
  <c r="O66"/>
  <c r="P66" s="1"/>
  <c r="G62"/>
  <c r="H62" s="1"/>
  <c r="E62"/>
  <c r="F62"/>
  <c r="M58"/>
  <c r="N58"/>
  <c r="O58"/>
  <c r="P58" s="1"/>
  <c r="G54"/>
  <c r="H54" s="1"/>
  <c r="E54"/>
  <c r="F54"/>
  <c r="M50"/>
  <c r="N50"/>
  <c r="O50"/>
  <c r="P50" s="1"/>
  <c r="G265"/>
  <c r="H265" s="1"/>
  <c r="F265"/>
  <c r="E265"/>
  <c r="F249"/>
  <c r="G249"/>
  <c r="H249" s="1"/>
  <c r="E249"/>
  <c r="F225"/>
  <c r="E225"/>
  <c r="G225"/>
  <c r="H225" s="1"/>
  <c r="F201"/>
  <c r="G201"/>
  <c r="H201" s="1"/>
  <c r="E201"/>
  <c r="F185"/>
  <c r="E185"/>
  <c r="G185"/>
  <c r="H185" s="1"/>
  <c r="E165"/>
  <c r="G165"/>
  <c r="H165" s="1"/>
  <c r="F165"/>
  <c r="M259"/>
  <c r="O259"/>
  <c r="P259" s="1"/>
  <c r="N259"/>
  <c r="M243"/>
  <c r="O243"/>
  <c r="P243" s="1"/>
  <c r="N243"/>
  <c r="M235"/>
  <c r="O235"/>
  <c r="P235" s="1"/>
  <c r="N235"/>
  <c r="M227"/>
  <c r="N227"/>
  <c r="O227"/>
  <c r="P227" s="1"/>
  <c r="M215"/>
  <c r="O215"/>
  <c r="P215" s="1"/>
  <c r="N215"/>
  <c r="M207"/>
  <c r="N207"/>
  <c r="O207"/>
  <c r="P207" s="1"/>
  <c r="M203"/>
  <c r="O203"/>
  <c r="P203" s="1"/>
  <c r="N203"/>
  <c r="M191"/>
  <c r="N191"/>
  <c r="O191"/>
  <c r="P191" s="1"/>
  <c r="M179"/>
  <c r="O179"/>
  <c r="P179" s="1"/>
  <c r="N179"/>
  <c r="O167"/>
  <c r="P167" s="1"/>
  <c r="M167"/>
  <c r="N167"/>
  <c r="M151"/>
  <c r="N151"/>
  <c r="O151"/>
  <c r="P151" s="1"/>
  <c r="M131"/>
  <c r="O131"/>
  <c r="P131" s="1"/>
  <c r="N131"/>
  <c r="G259"/>
  <c r="H259" s="1"/>
  <c r="E259"/>
  <c r="F259"/>
  <c r="G251"/>
  <c r="H251" s="1"/>
  <c r="E251"/>
  <c r="F251"/>
  <c r="G243"/>
  <c r="H243" s="1"/>
  <c r="E243"/>
  <c r="F243"/>
  <c r="G235"/>
  <c r="H235" s="1"/>
  <c r="F235"/>
  <c r="E235"/>
  <c r="G227"/>
  <c r="H227" s="1"/>
  <c r="E227"/>
  <c r="F227"/>
  <c r="G219"/>
  <c r="H219" s="1"/>
  <c r="F219"/>
  <c r="E219"/>
  <c r="G211"/>
  <c r="H211" s="1"/>
  <c r="E211"/>
  <c r="F211"/>
  <c r="G203"/>
  <c r="H203" s="1"/>
  <c r="F203"/>
  <c r="E203"/>
  <c r="G195"/>
  <c r="H195" s="1"/>
  <c r="E195"/>
  <c r="F195"/>
  <c r="G187"/>
  <c r="H187" s="1"/>
  <c r="F187"/>
  <c r="E187"/>
  <c r="G175"/>
  <c r="H175" s="1"/>
  <c r="E175"/>
  <c r="F175"/>
  <c r="G167"/>
  <c r="H167" s="1"/>
  <c r="E167"/>
  <c r="F167"/>
  <c r="G159"/>
  <c r="H159" s="1"/>
  <c r="E159"/>
  <c r="F159"/>
  <c r="G155"/>
  <c r="H155" s="1"/>
  <c r="E155"/>
  <c r="F155"/>
  <c r="G143"/>
  <c r="H143" s="1"/>
  <c r="E143"/>
  <c r="F143"/>
  <c r="G131"/>
  <c r="H131" s="1"/>
  <c r="E131"/>
  <c r="F131"/>
  <c r="G119"/>
  <c r="H119" s="1"/>
  <c r="E119"/>
  <c r="F119"/>
  <c r="G111"/>
  <c r="H111" s="1"/>
  <c r="E111"/>
  <c r="F111"/>
  <c r="G103"/>
  <c r="H103" s="1"/>
  <c r="E103"/>
  <c r="F103"/>
  <c r="G95"/>
  <c r="H95" s="1"/>
  <c r="E95"/>
  <c r="F95"/>
  <c r="G87"/>
  <c r="H87" s="1"/>
  <c r="E87"/>
  <c r="F87"/>
  <c r="G83"/>
  <c r="H83" s="1"/>
  <c r="E83"/>
  <c r="F83"/>
  <c r="G75"/>
  <c r="H75" s="1"/>
  <c r="E75"/>
  <c r="F75"/>
  <c r="G71"/>
  <c r="H71" s="1"/>
  <c r="E71"/>
  <c r="F71"/>
  <c r="G67"/>
  <c r="H67" s="1"/>
  <c r="E67"/>
  <c r="F67"/>
  <c r="G63"/>
  <c r="H63" s="1"/>
  <c r="E63"/>
  <c r="F63"/>
  <c r="G59"/>
  <c r="H59" s="1"/>
  <c r="E59"/>
  <c r="F59"/>
  <c r="G55"/>
  <c r="H55" s="1"/>
  <c r="E55"/>
  <c r="F55"/>
  <c r="G51"/>
  <c r="H51" s="1"/>
  <c r="E51"/>
  <c r="F51"/>
  <c r="G47"/>
  <c r="H47" s="1"/>
  <c r="E47"/>
  <c r="F47"/>
  <c r="N264"/>
  <c r="O264"/>
  <c r="P264" s="1"/>
  <c r="M264"/>
  <c r="O260"/>
  <c r="P260" s="1"/>
  <c r="M260"/>
  <c r="N260"/>
  <c r="O256"/>
  <c r="P256" s="1"/>
  <c r="M256"/>
  <c r="N256"/>
  <c r="O252"/>
  <c r="P252" s="1"/>
  <c r="N252"/>
  <c r="M252"/>
  <c r="O248"/>
  <c r="P248" s="1"/>
  <c r="M248"/>
  <c r="N248"/>
  <c r="O244"/>
  <c r="P244" s="1"/>
  <c r="M244"/>
  <c r="N244"/>
  <c r="O240"/>
  <c r="P240" s="1"/>
  <c r="M240"/>
  <c r="N240"/>
  <c r="O236"/>
  <c r="P236" s="1"/>
  <c r="N236"/>
  <c r="M236"/>
  <c r="O232"/>
  <c r="P232" s="1"/>
  <c r="M232"/>
  <c r="N232"/>
  <c r="O228"/>
  <c r="P228" s="1"/>
  <c r="M228"/>
  <c r="N228"/>
  <c r="O224"/>
  <c r="P224" s="1"/>
  <c r="N224"/>
  <c r="M224"/>
  <c r="O220"/>
  <c r="P220" s="1"/>
  <c r="N220"/>
  <c r="M220"/>
  <c r="O216"/>
  <c r="P216" s="1"/>
  <c r="M216"/>
  <c r="N216"/>
  <c r="O212"/>
  <c r="P212" s="1"/>
  <c r="M212"/>
  <c r="N212"/>
  <c r="O208"/>
  <c r="P208" s="1"/>
  <c r="N208"/>
  <c r="M208"/>
  <c r="O204"/>
  <c r="P204" s="1"/>
  <c r="N204"/>
  <c r="M204"/>
  <c r="O200"/>
  <c r="P200" s="1"/>
  <c r="M200"/>
  <c r="N200"/>
  <c r="O196"/>
  <c r="P196" s="1"/>
  <c r="M196"/>
  <c r="N196"/>
  <c r="O192"/>
  <c r="P192" s="1"/>
  <c r="N192"/>
  <c r="M192"/>
  <c r="O188"/>
  <c r="P188" s="1"/>
  <c r="N188"/>
  <c r="M188"/>
  <c r="O184"/>
  <c r="P184" s="1"/>
  <c r="M184"/>
  <c r="N184"/>
  <c r="O180"/>
  <c r="P180" s="1"/>
  <c r="M180"/>
  <c r="N180"/>
  <c r="O176"/>
  <c r="P176" s="1"/>
  <c r="M176"/>
  <c r="N176"/>
  <c r="O172"/>
  <c r="P172" s="1"/>
  <c r="M172"/>
  <c r="N172"/>
  <c r="N168"/>
  <c r="O168"/>
  <c r="P168" s="1"/>
  <c r="M168"/>
  <c r="M164"/>
  <c r="N164"/>
  <c r="O164"/>
  <c r="P164" s="1"/>
  <c r="O160"/>
  <c r="P160" s="1"/>
  <c r="M160"/>
  <c r="N160"/>
  <c r="O156"/>
  <c r="P156" s="1"/>
  <c r="M156"/>
  <c r="N156"/>
  <c r="O152"/>
  <c r="P152" s="1"/>
  <c r="M152"/>
  <c r="N152"/>
  <c r="O148"/>
  <c r="P148" s="1"/>
  <c r="M148"/>
  <c r="N148"/>
  <c r="O144"/>
  <c r="P144" s="1"/>
  <c r="M144"/>
  <c r="N144"/>
  <c r="O140"/>
  <c r="P140" s="1"/>
  <c r="M140"/>
  <c r="N140"/>
  <c r="O136"/>
  <c r="P136" s="1"/>
  <c r="M136"/>
  <c r="N136"/>
  <c r="O132"/>
  <c r="P132" s="1"/>
  <c r="M132"/>
  <c r="N132"/>
  <c r="O128"/>
  <c r="P128" s="1"/>
  <c r="M128"/>
  <c r="N128"/>
  <c r="O124"/>
  <c r="P124" s="1"/>
  <c r="M124"/>
  <c r="N124"/>
  <c r="O120"/>
  <c r="P120" s="1"/>
  <c r="M120"/>
  <c r="N120"/>
  <c r="O116"/>
  <c r="P116" s="1"/>
  <c r="M116"/>
  <c r="N116"/>
  <c r="O112"/>
  <c r="P112" s="1"/>
  <c r="M112"/>
  <c r="N112"/>
  <c r="O108"/>
  <c r="P108" s="1"/>
  <c r="M108"/>
  <c r="N108"/>
  <c r="O104"/>
  <c r="P104" s="1"/>
  <c r="M104"/>
  <c r="N104"/>
  <c r="O100"/>
  <c r="P100" s="1"/>
  <c r="M100"/>
  <c r="N100"/>
  <c r="O96"/>
  <c r="P96" s="1"/>
  <c r="M96"/>
  <c r="N96"/>
  <c r="O92"/>
  <c r="P92" s="1"/>
  <c r="M92"/>
  <c r="N92"/>
  <c r="O88"/>
  <c r="P88" s="1"/>
  <c r="M88"/>
  <c r="N88"/>
  <c r="O84"/>
  <c r="P84" s="1"/>
  <c r="M84"/>
  <c r="N84"/>
  <c r="O80"/>
  <c r="P80" s="1"/>
  <c r="M80"/>
  <c r="N80"/>
  <c r="O76"/>
  <c r="P76" s="1"/>
  <c r="M76"/>
  <c r="N76"/>
  <c r="O72"/>
  <c r="P72" s="1"/>
  <c r="M72"/>
  <c r="N72"/>
  <c r="O68"/>
  <c r="P68" s="1"/>
  <c r="M68"/>
  <c r="N68"/>
  <c r="O64"/>
  <c r="P64" s="1"/>
  <c r="M64"/>
  <c r="N64"/>
  <c r="O60"/>
  <c r="P60" s="1"/>
  <c r="M60"/>
  <c r="N60"/>
  <c r="O56"/>
  <c r="P56" s="1"/>
  <c r="M56"/>
  <c r="N56"/>
  <c r="O52"/>
  <c r="P52" s="1"/>
  <c r="M52"/>
  <c r="N52"/>
  <c r="O48"/>
  <c r="P48" s="1"/>
  <c r="M48"/>
  <c r="N48"/>
  <c r="E23" i="9" l="1"/>
  <c r="E25" s="1"/>
  <c r="E24" i="11"/>
  <c r="E26" s="1"/>
  <c r="Y44" i="7"/>
  <c r="U28" s="1"/>
  <c r="E29" i="11" s="1"/>
  <c r="M23" i="7"/>
  <c r="M25" s="1"/>
  <c r="E23"/>
  <c r="E25" s="1"/>
</calcChain>
</file>

<file path=xl/comments1.xml><?xml version="1.0" encoding="utf-8"?>
<comments xmlns="http://schemas.openxmlformats.org/spreadsheetml/2006/main">
  <authors>
    <author>Simon Arnold</author>
  </authors>
  <commentList>
    <comment ref="J28" authorId="0">
      <text>
        <r>
          <rPr>
            <b/>
            <sz val="8"/>
            <color indexed="81"/>
            <rFont val="Tahoma"/>
            <family val="2"/>
          </rPr>
          <t>Siehe Literaturwerte</t>
        </r>
        <r>
          <rPr>
            <sz val="8"/>
            <color indexed="81"/>
            <rFont val="Tahoma"/>
            <family val="2"/>
          </rPr>
          <t xml:space="preserve">
</t>
        </r>
      </text>
    </comment>
    <comment ref="E37"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 xml:space="preserve">10.0
- </t>
        </r>
        <r>
          <rPr>
            <sz val="8"/>
            <color indexed="81"/>
            <rFont val="Tahoma"/>
            <family val="2"/>
          </rPr>
          <t>Referenztemp.</t>
        </r>
        <r>
          <rPr>
            <b/>
            <sz val="8"/>
            <color indexed="81"/>
            <rFont val="Tahoma"/>
            <family val="2"/>
          </rPr>
          <t xml:space="preserve"> 90.0</t>
        </r>
      </text>
    </comment>
    <comment ref="E38"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 ref="E39"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List>
</comments>
</file>

<file path=xl/comments2.xml><?xml version="1.0" encoding="utf-8"?>
<comments xmlns="http://schemas.openxmlformats.org/spreadsheetml/2006/main">
  <authors>
    <author>Simon Arnold</author>
  </authors>
  <commentList>
    <comment ref="C19" authorId="0">
      <text>
        <r>
          <rPr>
            <b/>
            <sz val="8"/>
            <color indexed="81"/>
            <rFont val="Tahoma"/>
            <family val="2"/>
          </rPr>
          <t>Siehe Literaturwerte</t>
        </r>
        <r>
          <rPr>
            <sz val="8"/>
            <color indexed="81"/>
            <rFont val="Tahoma"/>
            <family val="2"/>
          </rPr>
          <t xml:space="preserve">
</t>
        </r>
      </text>
    </comment>
    <comment ref="J19" authorId="0">
      <text>
        <r>
          <rPr>
            <b/>
            <sz val="8"/>
            <color indexed="81"/>
            <rFont val="Tahoma"/>
            <family val="2"/>
          </rPr>
          <t>Siehe Literaturwerte</t>
        </r>
        <r>
          <rPr>
            <sz val="8"/>
            <color indexed="81"/>
            <rFont val="Tahoma"/>
            <family val="2"/>
          </rPr>
          <t xml:space="preserve">
</t>
        </r>
      </text>
    </comment>
    <comment ref="E25" authorId="0">
      <text>
        <r>
          <rPr>
            <b/>
            <sz val="8"/>
            <color indexed="81"/>
            <rFont val="Tahoma"/>
            <family val="2"/>
          </rPr>
          <t xml:space="preserve">Tabellenblatt
</t>
        </r>
        <r>
          <rPr>
            <b/>
            <sz val="8"/>
            <color indexed="10"/>
            <rFont val="Tahoma"/>
            <family val="2"/>
          </rPr>
          <t>Allgem. Beschrieb
"Beurteilung der erhaltenen Kennzahlen"</t>
        </r>
        <r>
          <rPr>
            <sz val="8"/>
            <color indexed="81"/>
            <rFont val="Tahoma"/>
            <family val="2"/>
          </rPr>
          <t xml:space="preserve">
</t>
        </r>
      </text>
    </comment>
    <comment ref="L25" authorId="0">
      <text>
        <r>
          <rPr>
            <b/>
            <sz val="8"/>
            <color indexed="81"/>
            <rFont val="Tahoma"/>
            <family val="2"/>
          </rPr>
          <t xml:space="preserve">Tabellenblatt
</t>
        </r>
        <r>
          <rPr>
            <b/>
            <sz val="8"/>
            <color indexed="10"/>
            <rFont val="Tahoma"/>
            <family val="2"/>
          </rPr>
          <t>Allgem. Beschrieb
"Beurteilung der erhaltenen Kennzahlen"</t>
        </r>
        <r>
          <rPr>
            <sz val="8"/>
            <color indexed="81"/>
            <rFont val="Tahoma"/>
            <family val="2"/>
          </rPr>
          <t xml:space="preserve">
</t>
        </r>
      </text>
    </comment>
    <comment ref="S25" authorId="0">
      <text>
        <r>
          <rPr>
            <b/>
            <sz val="8"/>
            <color indexed="10"/>
            <rFont val="Tahoma"/>
            <family val="2"/>
          </rPr>
          <t>Tabellenblatt
Allgem. Beschrieb
"Beurteilung der erhaltenen Kennzahlen"</t>
        </r>
        <r>
          <rPr>
            <sz val="8"/>
            <color indexed="81"/>
            <rFont val="Tahoma"/>
            <family val="2"/>
          </rPr>
          <t xml:space="preserve">
</t>
        </r>
      </text>
    </comment>
    <comment ref="E37"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 xml:space="preserve">10.0
- </t>
        </r>
        <r>
          <rPr>
            <sz val="8"/>
            <color indexed="81"/>
            <rFont val="Tahoma"/>
            <family val="2"/>
          </rPr>
          <t>Referenztemp.</t>
        </r>
        <r>
          <rPr>
            <b/>
            <sz val="8"/>
            <color indexed="81"/>
            <rFont val="Tahoma"/>
            <family val="2"/>
          </rPr>
          <t xml:space="preserve"> 90.0</t>
        </r>
      </text>
    </comment>
    <comment ref="E38"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 ref="E39"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List>
</comments>
</file>

<file path=xl/comments3.xml><?xml version="1.0" encoding="utf-8"?>
<comments xmlns="http://schemas.openxmlformats.org/spreadsheetml/2006/main">
  <authors>
    <author>Simon Arnold</author>
  </authors>
  <commentList>
    <comment ref="C19" authorId="0">
      <text>
        <r>
          <rPr>
            <b/>
            <sz val="8"/>
            <color indexed="81"/>
            <rFont val="Tahoma"/>
            <family val="2"/>
          </rPr>
          <t>Siehe Literaturwerte</t>
        </r>
        <r>
          <rPr>
            <sz val="8"/>
            <color indexed="81"/>
            <rFont val="Tahoma"/>
            <family val="2"/>
          </rPr>
          <t xml:space="preserve">
</t>
        </r>
      </text>
    </comment>
    <comment ref="K19" authorId="0">
      <text>
        <r>
          <rPr>
            <b/>
            <sz val="8"/>
            <color indexed="81"/>
            <rFont val="Tahoma"/>
            <family val="2"/>
          </rPr>
          <t>Siehe Literaturwerte</t>
        </r>
        <r>
          <rPr>
            <sz val="8"/>
            <color indexed="81"/>
            <rFont val="Tahoma"/>
            <family val="2"/>
          </rPr>
          <t xml:space="preserve">
</t>
        </r>
      </text>
    </comment>
    <comment ref="E25" authorId="0">
      <text>
        <r>
          <rPr>
            <b/>
            <sz val="8"/>
            <color indexed="81"/>
            <rFont val="Tahoma"/>
            <family val="2"/>
          </rPr>
          <t xml:space="preserve">Tabellenblatt
</t>
        </r>
        <r>
          <rPr>
            <b/>
            <sz val="8"/>
            <color indexed="10"/>
            <rFont val="Tahoma"/>
            <family val="2"/>
          </rPr>
          <t>Allgem. Beschrieb
"Beurteilung der erhaltenen Kennzahlen"</t>
        </r>
        <r>
          <rPr>
            <sz val="8"/>
            <color indexed="81"/>
            <rFont val="Tahoma"/>
            <family val="2"/>
          </rPr>
          <t xml:space="preserve">
</t>
        </r>
      </text>
    </comment>
    <comment ref="M25" authorId="0">
      <text>
        <r>
          <rPr>
            <b/>
            <sz val="8"/>
            <color indexed="81"/>
            <rFont val="Tahoma"/>
            <family val="2"/>
          </rPr>
          <t xml:space="preserve">Tabellenblatt
</t>
        </r>
        <r>
          <rPr>
            <b/>
            <sz val="8"/>
            <color indexed="10"/>
            <rFont val="Tahoma"/>
            <family val="2"/>
          </rPr>
          <t>Allgem. Beschrieb
"Beurteilung der erhaltenen Kennzahlen"</t>
        </r>
        <r>
          <rPr>
            <sz val="8"/>
            <color indexed="81"/>
            <rFont val="Tahoma"/>
            <family val="2"/>
          </rPr>
          <t xml:space="preserve">
</t>
        </r>
      </text>
    </comment>
    <comment ref="U25" authorId="0">
      <text>
        <r>
          <rPr>
            <b/>
            <sz val="8"/>
            <color indexed="10"/>
            <rFont val="Tahoma"/>
            <family val="2"/>
          </rPr>
          <t>Tabellenblatt
Allgem. Beschrieb
"Beurteilung der erhaltenen Kennzahlen"</t>
        </r>
        <r>
          <rPr>
            <sz val="8"/>
            <color indexed="81"/>
            <rFont val="Tahoma"/>
            <family val="2"/>
          </rPr>
          <t xml:space="preserve">
</t>
        </r>
      </text>
    </comment>
    <comment ref="E37"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 xml:space="preserve">10.0
- </t>
        </r>
        <r>
          <rPr>
            <sz val="8"/>
            <color indexed="81"/>
            <rFont val="Tahoma"/>
            <family val="2"/>
          </rPr>
          <t>Referenztemp.</t>
        </r>
        <r>
          <rPr>
            <b/>
            <sz val="8"/>
            <color indexed="81"/>
            <rFont val="Tahoma"/>
            <family val="2"/>
          </rPr>
          <t xml:space="preserve"> 90.0</t>
        </r>
      </text>
    </comment>
    <comment ref="E38"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 ref="E39" authorId="0">
      <text>
        <r>
          <rPr>
            <b/>
            <sz val="8"/>
            <color indexed="81"/>
            <rFont val="Tahoma"/>
            <family val="2"/>
          </rPr>
          <t>Literatur:</t>
        </r>
        <r>
          <rPr>
            <sz val="8"/>
            <color indexed="81"/>
            <rFont val="Tahoma"/>
            <family val="2"/>
          </rPr>
          <t xml:space="preserve">
Für Sous-Vide Produkte
-Zielwert:</t>
        </r>
        <r>
          <rPr>
            <b/>
            <sz val="8"/>
            <color indexed="81"/>
            <rFont val="Tahoma"/>
            <family val="2"/>
          </rPr>
          <t>10.0</t>
        </r>
        <r>
          <rPr>
            <sz val="8"/>
            <color indexed="81"/>
            <rFont val="Tahoma"/>
            <family val="2"/>
          </rPr>
          <t xml:space="preserve"> 
-z-Wert: </t>
        </r>
        <r>
          <rPr>
            <b/>
            <sz val="8"/>
            <color indexed="81"/>
            <rFont val="Tahoma"/>
            <family val="2"/>
          </rPr>
          <t>10.0</t>
        </r>
        <r>
          <rPr>
            <sz val="8"/>
            <color indexed="81"/>
            <rFont val="Tahoma"/>
            <family val="2"/>
          </rPr>
          <t xml:space="preserve">
- Referenztemp. </t>
        </r>
        <r>
          <rPr>
            <b/>
            <sz val="8"/>
            <color indexed="81"/>
            <rFont val="Tahoma"/>
            <family val="2"/>
          </rPr>
          <t>90.0</t>
        </r>
        <r>
          <rPr>
            <sz val="8"/>
            <color indexed="81"/>
            <rFont val="Tahoma"/>
            <family val="2"/>
          </rPr>
          <t xml:space="preserve">
</t>
        </r>
      </text>
    </comment>
  </commentList>
</comments>
</file>

<file path=xl/sharedStrings.xml><?xml version="1.0" encoding="utf-8"?>
<sst xmlns="http://schemas.openxmlformats.org/spreadsheetml/2006/main" count="878" uniqueCount="337">
  <si>
    <t>wobei:</t>
  </si>
  <si>
    <t>z: z-Wert [°C]</t>
  </si>
  <si>
    <t>t: Einwirkungszeit [min]</t>
  </si>
  <si>
    <t>RT: Referenztemperatur [°C]</t>
  </si>
  <si>
    <t>Grösse</t>
  </si>
  <si>
    <t xml:space="preserve">Einige Werte für eine geeignete Wärmebehandlung verschiedener Produkte aus der Literatur </t>
  </si>
  <si>
    <t>=&gt; vgl. auch Bericht der Fa. InoFood (von Franz Gasser 1995)</t>
  </si>
  <si>
    <t>Sterilisation</t>
  </si>
  <si>
    <t>Pasteurisation</t>
  </si>
  <si>
    <t>Produkt</t>
  </si>
  <si>
    <t>Fo von</t>
  </si>
  <si>
    <t>Fo bis</t>
  </si>
  <si>
    <t>pH</t>
  </si>
  <si>
    <t>hitzeresistenter Verderbniserreger</t>
  </si>
  <si>
    <t>Keimzahl</t>
  </si>
  <si>
    <t xml:space="preserve">P-Wert (RT. 93.3 °C; z: 8.9 °C) </t>
  </si>
  <si>
    <t>Fertiggerichte</t>
  </si>
  <si>
    <t>Zitronensaft</t>
  </si>
  <si>
    <t>Acidophile Hefen, Lactobacillus, Leuconostoc spp., Lactobacillus plantarum</t>
  </si>
  <si>
    <t>Reis mit Rindfleisch</t>
  </si>
  <si>
    <t>Pflaumen</t>
  </si>
  <si>
    <t>Ravioli in Tomatensauce</t>
  </si>
  <si>
    <t>Stachelbeeren</t>
  </si>
  <si>
    <t>Spaghetti in Tomatensauce</t>
  </si>
  <si>
    <t>Sauergemüse</t>
  </si>
  <si>
    <t>Spaghetti</t>
  </si>
  <si>
    <t>Renecloden</t>
  </si>
  <si>
    <t>Kohlrouladen</t>
  </si>
  <si>
    <t>Rhabarber</t>
  </si>
  <si>
    <t>0.2 - 0.4</t>
  </si>
  <si>
    <t>Schnecken in Champagner</t>
  </si>
  <si>
    <t>Mandarinen</t>
  </si>
  <si>
    <t>3.2 -3.4</t>
  </si>
  <si>
    <t>1.0 - 2.0</t>
  </si>
  <si>
    <t>Kutteln in Tomatensauce (Kuttelfleck)</t>
  </si>
  <si>
    <t>Grapefruitsaft</t>
  </si>
  <si>
    <t>Weisse Bohnen in Tomaten</t>
  </si>
  <si>
    <t>Aprikosen</t>
  </si>
  <si>
    <t>3.2 - 4.0</t>
  </si>
  <si>
    <t>Schimmelpilze: Paecilomyces sp.</t>
  </si>
  <si>
    <t>10^4</t>
  </si>
  <si>
    <t>1.0 - 8.0</t>
  </si>
  <si>
    <t>Gemüsekonserven</t>
  </si>
  <si>
    <t>Äpfel</t>
  </si>
  <si>
    <t>0.2 - 0.6</t>
  </si>
  <si>
    <t>Erbsen</t>
  </si>
  <si>
    <t>Brombeeren</t>
  </si>
  <si>
    <t>Brechbohnen</t>
  </si>
  <si>
    <t>Orangensaft</t>
  </si>
  <si>
    <t>3.5 - 3.8</t>
  </si>
  <si>
    <t>0.6 - 0.8</t>
  </si>
  <si>
    <t>Schnittbohnen</t>
  </si>
  <si>
    <t>Ananas</t>
  </si>
  <si>
    <t>Clostridium pasteurianum</t>
  </si>
  <si>
    <t>Russischer Salat</t>
  </si>
  <si>
    <t>Erdbeeren</t>
  </si>
  <si>
    <t>3.5 - 4.0</t>
  </si>
  <si>
    <t>Spargel</t>
  </si>
  <si>
    <t>Konfitüren</t>
  </si>
  <si>
    <t>Karotten</t>
  </si>
  <si>
    <t>Sauerkirschen</t>
  </si>
  <si>
    <t>Hefen: saccharomyces fragilis, Pichia membranaefaciens, saccharomyces sp.</t>
  </si>
  <si>
    <t>10^8</t>
  </si>
  <si>
    <t>Kartoffeln</t>
  </si>
  <si>
    <t>Sauerkraut</t>
  </si>
  <si>
    <t>3.5 - 3.9</t>
  </si>
  <si>
    <t>Tomaten</t>
  </si>
  <si>
    <t>Saure Gurken</t>
  </si>
  <si>
    <t>Hefen</t>
  </si>
  <si>
    <t>0.5 - 1.0</t>
  </si>
  <si>
    <t>Spinat</t>
  </si>
  <si>
    <t>Heidelbeeren</t>
  </si>
  <si>
    <t>Schimmelpilze: Byssoclamys fulva, Byssoclamys nivea</t>
  </si>
  <si>
    <t>Pilze</t>
  </si>
  <si>
    <t>Süsskirschen</t>
  </si>
  <si>
    <t>0.6 - 2.5</t>
  </si>
  <si>
    <t>Mais</t>
  </si>
  <si>
    <t>Guyabas</t>
  </si>
  <si>
    <t>Zwiebeln</t>
  </si>
  <si>
    <t>Nektarine</t>
  </si>
  <si>
    <t>1.5 - 8.0</t>
  </si>
  <si>
    <t>Obstkonserven</t>
  </si>
  <si>
    <t>Pfirsiche</t>
  </si>
  <si>
    <t>Schimmelpilze: Paecilomyces sp., Bacillus polymyxa, Bacillus macerans</t>
  </si>
  <si>
    <t>Birnen</t>
  </si>
  <si>
    <t>Schimmelpilze: Byssoclamys fulva, Clostridium pasteurianum</t>
  </si>
  <si>
    <t>1.3 - 10</t>
  </si>
  <si>
    <t>Delikatessgurken</t>
  </si>
  <si>
    <t>3.6 - 4.1</t>
  </si>
  <si>
    <t>Fischkonserven</t>
  </si>
  <si>
    <t>4.2 - 4.5</t>
  </si>
  <si>
    <t>Bacillus coagulans, Bacillus polymyxa, Baciullus macerans</t>
  </si>
  <si>
    <t>2 - 10</t>
  </si>
  <si>
    <t>Fischprodukte</t>
  </si>
  <si>
    <t>Tomatenmark</t>
  </si>
  <si>
    <t>1 - 5</t>
  </si>
  <si>
    <t>Hering in Öl</t>
  </si>
  <si>
    <t>Makrelen in Tomate</t>
  </si>
  <si>
    <t>Muscheln</t>
  </si>
  <si>
    <t>Krabben</t>
  </si>
  <si>
    <t>Karpfen in Tomatensauce</t>
  </si>
  <si>
    <t>Diverse</t>
  </si>
  <si>
    <t>Suppenkonserven</t>
  </si>
  <si>
    <t>Italienisches Ragu</t>
  </si>
  <si>
    <t>Champignonsauce</t>
  </si>
  <si>
    <t>Baby-Food</t>
  </si>
  <si>
    <t>Kindernahrung</t>
  </si>
  <si>
    <t>Hähnchen in Brühe</t>
  </si>
  <si>
    <t>Sahne</t>
  </si>
  <si>
    <t>Milch</t>
  </si>
  <si>
    <t>Fleischkonserven</t>
  </si>
  <si>
    <t>Fleischprodukte</t>
  </si>
  <si>
    <t>Fleisch im eigenen Saft (Rind oder Schwein)</t>
  </si>
  <si>
    <t>Hackbraten</t>
  </si>
  <si>
    <t>Gulasch (roh)</t>
  </si>
  <si>
    <t>Gulasch (vorgebraten)</t>
  </si>
  <si>
    <t>Corned Beef</t>
  </si>
  <si>
    <t>Kalbsbraten</t>
  </si>
  <si>
    <t>Roastbeef</t>
  </si>
  <si>
    <t>Sauerbraten</t>
  </si>
  <si>
    <t>Schinken (Vollkonserve)</t>
  </si>
  <si>
    <t>Huhn, ausgenommen</t>
  </si>
  <si>
    <t>Wurstkonserven</t>
  </si>
  <si>
    <t>a) Würstchen (bis 24 mm Durchmesser)</t>
  </si>
  <si>
    <t>- in der Wurst (Vollkonserve)</t>
  </si>
  <si>
    <t>- in der Lake (Vollkonserve)</t>
  </si>
  <si>
    <t>b) Würstchen (24 -32 mm Durchmesser)</t>
  </si>
  <si>
    <t>- in der Wurst (Halbkonserve)</t>
  </si>
  <si>
    <t>- in der Lake (Halbkonserve)</t>
  </si>
  <si>
    <t>Würstchen</t>
  </si>
  <si>
    <t>Leberwurst</t>
  </si>
  <si>
    <t>Jagdwurst, Bierwurst</t>
  </si>
  <si>
    <t>Blutwurst</t>
  </si>
  <si>
    <t>Fleischklösse</t>
  </si>
  <si>
    <t>Tiernahrung</t>
  </si>
  <si>
    <t>Hundefutter</t>
  </si>
  <si>
    <t>T: Behandlungstemperatur [°C]</t>
  </si>
  <si>
    <t>P: Pasteurisationswert [min]</t>
  </si>
  <si>
    <t>z-Wert</t>
  </si>
  <si>
    <t>Prozesstemp.</t>
  </si>
  <si>
    <t>Referenztemp. RT [°C]</t>
  </si>
  <si>
    <t>Berechnungsformel</t>
  </si>
  <si>
    <t>P (90)/(10)</t>
  </si>
  <si>
    <t>Behandlungs-</t>
  </si>
  <si>
    <t xml:space="preserve">Notwendige </t>
  </si>
  <si>
    <t xml:space="preserve">auf </t>
  </si>
  <si>
    <t>Temp.</t>
  </si>
  <si>
    <t>[°C]</t>
  </si>
  <si>
    <t>P (93.3)/(8.9)</t>
  </si>
  <si>
    <t xml:space="preserve">Effekt auf </t>
  </si>
  <si>
    <t>schwach sauer</t>
  </si>
  <si>
    <t>sauer</t>
  </si>
  <si>
    <r>
      <t>F</t>
    </r>
    <r>
      <rPr>
        <vertAlign val="subscript"/>
        <sz val="8"/>
        <rFont val="Times New Roman"/>
        <family val="1"/>
      </rPr>
      <t>0</t>
    </r>
    <r>
      <rPr>
        <sz val="10"/>
        <rFont val="Arial"/>
        <family val="2"/>
      </rPr>
      <t>: F-Werte</t>
    </r>
  </si>
  <si>
    <t>P (121.1)/(10)</t>
  </si>
  <si>
    <t>(Behandlungsdauer [Min])</t>
  </si>
  <si>
    <t>(Letalitätswert)</t>
  </si>
  <si>
    <t>C: Kochwert [min]</t>
  </si>
  <si>
    <t>Letalitätswert</t>
  </si>
  <si>
    <t>Po-Wert</t>
  </si>
  <si>
    <t>BB-Produkte usw.)</t>
  </si>
  <si>
    <t>Produktname</t>
  </si>
  <si>
    <t>Säuregehalt</t>
  </si>
  <si>
    <t xml:space="preserve">pH </t>
  </si>
  <si>
    <t>Zielwert[Min.]</t>
  </si>
  <si>
    <t>Reserve [Min.]</t>
  </si>
  <si>
    <t>Anwendung:</t>
  </si>
  <si>
    <t>Letalitätswert:</t>
  </si>
  <si>
    <t>Fo-Wert</t>
  </si>
  <si>
    <t>Allgemeiner Beschrieb zu Berechnungen</t>
  </si>
  <si>
    <t xml:space="preserve">Der L-Wert gibt den Abtötungseffekt während einer einminütigen Hitzeeinwirkung bei einer </t>
  </si>
  <si>
    <t>bestimmten MO-Population mit definierter Hitzeresistenz an.</t>
  </si>
  <si>
    <t xml:space="preserve">Bei den in der Tabelle aufgeführten L-Werten handelt es sich um Erfahrungswerte, welche </t>
  </si>
  <si>
    <t>Zielwert (Fo-Wert)</t>
  </si>
  <si>
    <t>Zielwert (Po-Wert)</t>
  </si>
  <si>
    <t>äquivalent ist.</t>
  </si>
  <si>
    <t xml:space="preserve">(z.B. Kirschen im Stehbeutel), da bei derartig niedrigen pH-Werten die den Pasteurisationsprozess </t>
  </si>
  <si>
    <t xml:space="preserve">Fo-Wert </t>
  </si>
  <si>
    <t xml:space="preserve">Vollkonserven </t>
  </si>
  <si>
    <t xml:space="preserve">werden ca. 70% der bakteriellen Endosporen zur Auskeimung gebracht und  </t>
  </si>
  <si>
    <t>Durch das Vorerhitzen des Produktes und die darauf folgende Zwischenlagerung</t>
  </si>
  <si>
    <t>min. Erhitzungstemp.</t>
  </si>
  <si>
    <t>T° bei Auskeimung</t>
  </si>
  <si>
    <t>min. Auskeimzeit [Std.]</t>
  </si>
  <si>
    <t>75°-85°C</t>
  </si>
  <si>
    <t>25°C</t>
  </si>
  <si>
    <t>35°C</t>
  </si>
  <si>
    <t>abgetötet.</t>
  </si>
  <si>
    <t xml:space="preserve">Die relevanten Keime (Risikoanalyse) scheinen Clostridium Botilinum Typ E und F </t>
  </si>
  <si>
    <t>hat keine Bedeutung, solange sie nicht wachsen und Toxine bilden können.</t>
  </si>
  <si>
    <t xml:space="preserve">(D-Wert von Sporen 80°C =4min.) sowie  Listeria monocytogenes (D-Wert 71°C = 4 sekunden), </t>
  </si>
  <si>
    <t>vermehren können.</t>
  </si>
  <si>
    <t>noch enzymatisch verderben kann.</t>
  </si>
  <si>
    <t>sowie gewisse psychrotrophe Stämme von Bacillus cereus (D-Wert 100°C = 5min.) und</t>
  </si>
  <si>
    <t>Auswertung</t>
  </si>
  <si>
    <t>Datum</t>
  </si>
  <si>
    <t>insgesamt eine Wärmemenge eingewirkt hat, die der Erhitzung auf 121.1°C während 3 Minuten</t>
  </si>
  <si>
    <t>Produkten bei weitem gewährleistet ist. Diese Zahlen</t>
  </si>
  <si>
    <t>sind "theoretische" Werte die von Mal zu Mal leicht varieren können.</t>
  </si>
  <si>
    <t xml:space="preserve"> Abtötungseffekt [Min.]</t>
  </si>
  <si>
    <t>Abtötungseffekt [Min.]</t>
  </si>
  <si>
    <t>Muster xy</t>
  </si>
  <si>
    <t>Haltezeit [min.]</t>
  </si>
  <si>
    <t xml:space="preserve"> 5 - 15</t>
  </si>
  <si>
    <t>Kommerzielle Sterilisation</t>
  </si>
  <si>
    <r>
      <t xml:space="preserve">Auskeimung </t>
    </r>
    <r>
      <rPr>
        <sz val="8"/>
        <rFont val="Arial"/>
        <family val="2"/>
      </rPr>
      <t>(Quelle; Technologie de légume edition tece.doc.Autoren Yves Tirelly/ Claud Marcel Bourgois)</t>
    </r>
  </si>
  <si>
    <t>Die folgenden Milieufaktoren spielen die grösste Rolle:</t>
  </si>
  <si>
    <t>pH-Wert</t>
  </si>
  <si>
    <t>Allgemein nimmt die Hitzeresistenz mit zunehmender Acidität (Säuregrad) stark ab.</t>
  </si>
  <si>
    <t>Salzgehalt (NaCl)</t>
  </si>
  <si>
    <t>Niedrige NaCl-Konzentrationen bis ca. 4 % bewirken meist eine Erhöhung der Hitzeresistenz. Bei einigen Endosporen wird die Hitzeresistenz bei 2 % NaCl verdoppelt.</t>
  </si>
  <si>
    <t>Zucker</t>
  </si>
  <si>
    <t>Mit zunehmender Zuckerkonzentration nimmt die Hitzeresistenz zu (vor allem bei vegetativen Zellen; weniger bei Endosporen).</t>
  </si>
  <si>
    <t>Fett</t>
  </si>
  <si>
    <t>Ein erhöhter Fettgehalt führt zu einer erheblichen Erhöhung der Hitzeresistenz. Die Schutzwirkung von Öl und Fett wird sowohl auf die geringe Wärmeleitfähigkeit als auch auf den niedrigen Wassergehalt der Lipide zurückgeführt.</t>
  </si>
  <si>
    <t>Wassergehalt</t>
  </si>
  <si>
    <t>Proteine können einen erheblichen Schutzeffekt haben. Eiweissreiche Lebensmittel müssen länger sterilisiert werden, als eiweissarme Lebensmittel.</t>
  </si>
  <si>
    <t>Die Beurteilung der erhaltenen Kennzahlen</t>
  </si>
  <si>
    <t xml:space="preserve">einer Wärmebehandlung bei einem bestimmten Produkt aus. Sie können nur für den </t>
  </si>
  <si>
    <t>Vergleich zwischen verschiedenen Kurven dienen. Um eine Wärmebehandlung wirklich</t>
  </si>
  <si>
    <t>allenfalls auch hinsichtlich seiner hygienischen und technologischen Vorgeschichte</t>
  </si>
  <si>
    <t xml:space="preserve">genauer betrachtet werden. Auch müssen die einzelnen Kennzahlen allenfalls in </t>
  </si>
  <si>
    <t xml:space="preserve">Relation zueinander gesetzt werden (Kocheffekt, Enzym-Inaktivierung, </t>
  </si>
  <si>
    <t>lediglich angeführt, wie die Hitzeresistenz von Mikroorganismen im Substrat</t>
  </si>
  <si>
    <t xml:space="preserve">Die aufgrund einer Temperatur-Zeit-Kurve bestimmten Kennzahlen sagen noch nichts über die Qualität   </t>
  </si>
  <si>
    <t>Mit abnehmendem Wassergehalt bzw. aW-Wert des Substrates wird die Hitzeresistenz bei vegetative Zellen und Endosporen stark erhöht.</t>
  </si>
  <si>
    <t xml:space="preserve">beurteilen zu können, muss das Produkt hinsichtlich seiner Zusammensetzung und </t>
  </si>
  <si>
    <t>Lebensmittel auch stark von dessen Zusammensetzung beeinflusst wird.</t>
  </si>
  <si>
    <t xml:space="preserve">Faktoren eine Rolle, die hier nur im groben Rahmen beurteilt werden. Es sei hier </t>
  </si>
  <si>
    <t>Geamtzeit in Sterilisationszone [min.]</t>
  </si>
  <si>
    <t>in den Randen HF bei einer Lagertemp. Von 2°C bez. 8°C kaum varieren</t>
  </si>
  <si>
    <t>Geamtzeit in Past.zone [min.]</t>
  </si>
  <si>
    <r>
      <t>Resultat</t>
    </r>
    <r>
      <rPr>
        <sz val="10"/>
        <rFont val="Arial"/>
        <family val="2"/>
      </rPr>
      <t xml:space="preserve"> (Sterilisation)</t>
    </r>
  </si>
  <si>
    <r>
      <t>Positiv</t>
    </r>
    <r>
      <rPr>
        <sz val="10"/>
        <rFont val="Arial"/>
        <family val="2"/>
      </rPr>
      <t>, die Semesterarbeit der H.S.W hat gezeigt, dass das Wachstum der MO</t>
    </r>
  </si>
  <si>
    <t>Zielwert und pH-Wert siehe Literatur zum jeweiligen Produkt</t>
  </si>
  <si>
    <t>(Behandlungsdauer [min])</t>
  </si>
  <si>
    <t>Kurven-Nr.</t>
  </si>
  <si>
    <t>pH &lt;4.5</t>
  </si>
  <si>
    <t>pH &gt;4.5</t>
  </si>
  <si>
    <t>z.B. Patatli</t>
  </si>
  <si>
    <t>(z.B. Randen, Zuckermais,</t>
  </si>
  <si>
    <t>(z.B. Kirschen, Ananas</t>
  </si>
  <si>
    <t xml:space="preserve">Beeren, </t>
  </si>
  <si>
    <t>(siehe Literaturwerte)</t>
  </si>
  <si>
    <r>
      <t xml:space="preserve">Resultat </t>
    </r>
    <r>
      <rPr>
        <sz val="10"/>
        <rFont val="Arial"/>
        <family val="2"/>
      </rPr>
      <t>(Pasteurisation für NICHT SAURE Produkte)</t>
    </r>
  </si>
  <si>
    <r>
      <t xml:space="preserve">Resultat </t>
    </r>
    <r>
      <rPr>
        <sz val="10"/>
        <rFont val="Arial"/>
        <family val="2"/>
      </rPr>
      <t>(Pasteurisation für SAURE Produkte)</t>
    </r>
  </si>
  <si>
    <r>
      <t xml:space="preserve">Effekt von Behandlungszeiten beim </t>
    </r>
    <r>
      <rPr>
        <b/>
        <u/>
        <sz val="12"/>
        <color rgb="FFFF0000"/>
        <rFont val="Arial"/>
        <family val="2"/>
      </rPr>
      <t>Pasteurisieren</t>
    </r>
  </si>
  <si>
    <r>
      <t xml:space="preserve">Effekt von Behandlungszeiten beim </t>
    </r>
    <r>
      <rPr>
        <b/>
        <u/>
        <sz val="12"/>
        <color rgb="FFFF0000"/>
        <rFont val="Arial"/>
        <family val="2"/>
      </rPr>
      <t>Sterilisieren</t>
    </r>
  </si>
  <si>
    <t xml:space="preserve"> - die Temp. wird an der ungünstigsten Stelle (normalerweise im Kern) des Produktes gemessen</t>
  </si>
  <si>
    <t>Zeitbestimmung aus Temp.- Kurve</t>
  </si>
  <si>
    <t>Abkühlung bis auf 60°C (bez. 102°C) haben eine keimreduzierende Wirkung.</t>
  </si>
  <si>
    <t/>
  </si>
  <si>
    <t>pH (siehe Literaturwerte)</t>
  </si>
  <si>
    <t>(z.B. Randen, Zuckermais, BB-Produkte usw.)</t>
  </si>
  <si>
    <t>Past.Zone des Prod.[min.]</t>
  </si>
  <si>
    <t>Steril.Zone des Prod. [min.]</t>
  </si>
  <si>
    <t>Abtötungseffekt [min]</t>
  </si>
  <si>
    <t>Zielwert [min]</t>
  </si>
  <si>
    <t>Reserve [min]</t>
  </si>
  <si>
    <t>Produkt [min]</t>
  </si>
  <si>
    <t>pro min [min]</t>
  </si>
  <si>
    <t>dauer [min]</t>
  </si>
  <si>
    <t>Zeit [min]</t>
  </si>
  <si>
    <t>Kurve</t>
  </si>
  <si>
    <t>Sterilisations</t>
  </si>
  <si>
    <t>Past. Effekt</t>
  </si>
  <si>
    <t xml:space="preserve"> - Die ausgedruckten Temp.-Kurven aus Autoklav resp. Logger werden ab 60°C (bez. 102°C bei Sterilisation)</t>
  </si>
  <si>
    <t xml:space="preserve">    einer bestimmten Temperatur abzulesen ist. </t>
  </si>
  <si>
    <t xml:space="preserve">    beurteilt; dabei wird die Kurve als eine "Temp.-Treppe" betrachtet, aus welcher die Verweildauer [min] bei</t>
  </si>
  <si>
    <r>
      <t>Wichtig:</t>
    </r>
    <r>
      <rPr>
        <sz val="10"/>
        <rFont val="Arial"/>
        <family val="2"/>
      </rPr>
      <t xml:space="preserve"> Nicht nur die Steige- und Haltezeiten einbeziehen, denn auch die Zeitwerte während der</t>
    </r>
  </si>
  <si>
    <t>nicht erfasst</t>
  </si>
  <si>
    <t xml:space="preserve"> Abtötungseffekt [min]</t>
  </si>
  <si>
    <t>Zielwert[min]</t>
  </si>
  <si>
    <t>(z.B. Kirschen, Ananas, Beeren,</t>
  </si>
  <si>
    <t>Salate, Essigkonserven, usw.)</t>
  </si>
  <si>
    <t>Past. pH &lt;4.5</t>
  </si>
  <si>
    <t>Past. pH &gt;4.5</t>
  </si>
  <si>
    <t>schwach/nicht sauer</t>
  </si>
  <si>
    <t xml:space="preserve"> - Temp. wird an der ungünstigsten Stelle (normalerweise Kern) des Produktes gemessen</t>
  </si>
  <si>
    <t xml:space="preserve">Wichtig: Nicht nur die Steige- und Haltezeiten einbeziehen, denn auch die Zeitwerte während der </t>
  </si>
  <si>
    <t xml:space="preserve"> - Excel-Datenblatt ist gedacht für elektronisch erfasste Temp. [°C] bei einem</t>
  </si>
  <si>
    <t xml:space="preserve">   Erfassungsintervall von 1 min</t>
  </si>
  <si>
    <t xml:space="preserve"> - erfasste Temp.-Werte in die grüne Spalte der Tabelle übertragen</t>
  </si>
  <si>
    <t xml:space="preserve"> - die Temp.-Daten werden ab 60°C (bez. ab 102°C bei der Sterilisation) beurteilt</t>
  </si>
  <si>
    <t xml:space="preserve"> - dieses Datenblatt ist für die Eingabe der Behandlungsdauer [min] bei einer bestimmten T° bestimmt</t>
  </si>
  <si>
    <t>Intervalldauer</t>
  </si>
  <si>
    <t>-</t>
  </si>
  <si>
    <t>[min]</t>
  </si>
  <si>
    <t>Intervall</t>
  </si>
  <si>
    <t>Laufzeit</t>
  </si>
  <si>
    <t>Messung</t>
  </si>
  <si>
    <t>[Nr.]</t>
  </si>
  <si>
    <t>[&gt; 59 °C]</t>
  </si>
  <si>
    <t>[&gt; 101 °C]</t>
  </si>
  <si>
    <t>T relevant für Hitzebehandlung</t>
  </si>
  <si>
    <t>Temperaturverlauf während der Hitzebehandlung</t>
  </si>
  <si>
    <t>Zweck:</t>
  </si>
  <si>
    <t>Anmerkungen:</t>
  </si>
  <si>
    <t>- für die Pasteurisation sind nur T &gt;= 60 °C relevant; für die Sterilisation nur T &gt;= 102 °C</t>
  </si>
  <si>
    <t>- eine Auswertung von Temperaturen &gt; 100 °C als Pasteurisation ist nur bedingt aussagekräftig (Überduckbereich)</t>
  </si>
  <si>
    <t>- als relevante Behandlungstemperatur gilt normalerweise die tiefste Temperatur im jeweiligen Zeitintervall (Sicherheit)</t>
  </si>
  <si>
    <t>- bei langen Intervallzeiten resp. wenigen Messungen ist ggf. die Verwendung einer mittleren Temperatur sinnvoll</t>
  </si>
  <si>
    <t xml:space="preserve">  (bei grossen Temperaturänderungen ev. problematisch!)</t>
  </si>
  <si>
    <t>Modus für Temperatur:</t>
  </si>
  <si>
    <t>Schlüssel:</t>
  </si>
  <si>
    <t>T während Intervall</t>
  </si>
  <si>
    <t>Modus:</t>
  </si>
  <si>
    <t>1: Tiefste Temp. im Zeitintervall</t>
  </si>
  <si>
    <t>2: Anfangstemp. im Zeitintervall</t>
  </si>
  <si>
    <t>3: Mittelwert im Zeitintervall</t>
  </si>
  <si>
    <t>Dauer</t>
  </si>
  <si>
    <t xml:space="preserve"> - Dateneingabe erfolgt in Datenblatt "Temperaturverlauf"</t>
  </si>
  <si>
    <t>Dateneingabe für die automatische Auswertung inkl. Intervallbestimmung der Messungen (Datenblatt "autom. Auswertung")</t>
  </si>
  <si>
    <t>Geamtzeit in Pasteurisationszone [min]</t>
  </si>
  <si>
    <t>Sterilisations-</t>
  </si>
  <si>
    <t>Past.-Effekt</t>
  </si>
  <si>
    <t>Beeren, etc)</t>
  </si>
  <si>
    <t>Parameter:</t>
  </si>
  <si>
    <r>
      <t xml:space="preserve">Effekt von Behandlungszeiten beim </t>
    </r>
    <r>
      <rPr>
        <b/>
        <u/>
        <sz val="12"/>
        <rFont val="Arial"/>
        <family val="2"/>
      </rPr>
      <t>Pasteurisieren</t>
    </r>
    <r>
      <rPr>
        <b/>
        <sz val="12"/>
        <rFont val="Arial"/>
        <family val="2"/>
      </rPr>
      <t xml:space="preserve"> (pH &lt;4.5)</t>
    </r>
  </si>
  <si>
    <r>
      <t xml:space="preserve">Effekt von Behandlungszeiten beim </t>
    </r>
    <r>
      <rPr>
        <b/>
        <u/>
        <sz val="12"/>
        <rFont val="Arial"/>
        <family val="2"/>
      </rPr>
      <t>Pasteurisieren</t>
    </r>
    <r>
      <rPr>
        <b/>
        <sz val="12"/>
        <rFont val="Arial"/>
        <family val="2"/>
      </rPr>
      <t xml:space="preserve"> (pH &gt;4.5)</t>
    </r>
  </si>
  <si>
    <r>
      <t xml:space="preserve">Effekt von Behandlungszeiten beim </t>
    </r>
    <r>
      <rPr>
        <b/>
        <u/>
        <sz val="12"/>
        <rFont val="Arial"/>
        <family val="2"/>
      </rPr>
      <t>Sterilisieren</t>
    </r>
  </si>
  <si>
    <t>Meldung:</t>
  </si>
  <si>
    <t>T max</t>
  </si>
  <si>
    <t>Geamtzeit in Sterilisationszone [min]</t>
  </si>
  <si>
    <t xml:space="preserve">Die Auswertung der T° Kurven hat gezeigt, dass die Pasteurisation (Sous-Vide) bei allen </t>
  </si>
  <si>
    <t xml:space="preserve">in der Literatur durch Experimente und Berechnungen  festgelegt wurden. </t>
  </si>
  <si>
    <r>
      <t xml:space="preserve">Relevante MO bei der Pasteurisation </t>
    </r>
    <r>
      <rPr>
        <sz val="8"/>
        <rFont val="Arial"/>
        <family val="2"/>
      </rPr>
      <t>(H.Sielaff(Hrsg.),Technologie der Konservenherstellung)</t>
    </r>
  </si>
  <si>
    <t xml:space="preserve">E:Coli (D-Wert 57.2°C=5-6min) zu sein, da sich diese Keime zum Teil auch unter 5°C noch </t>
  </si>
  <si>
    <t xml:space="preserve">Gibt die Anzahl Minuten an, in denen bei 121.1°C eine Sterilisation </t>
  </si>
  <si>
    <t>erreicht wird. Er kann durch die Summe aller L-Werte während einer Hitzebehandlung berechnet werden.</t>
  </si>
  <si>
    <t>Ein Fo-Wert von 3 bedeutet demnach, dass auf das Produkt während dem Serilisationsprozess</t>
  </si>
  <si>
    <r>
      <t xml:space="preserve">Zu den Vollkonserven zählen auch </t>
    </r>
    <r>
      <rPr>
        <b/>
        <sz val="10"/>
        <rFont val="Arial"/>
        <family val="2"/>
      </rPr>
      <t>pasteurisierte saure Produkte</t>
    </r>
    <r>
      <rPr>
        <sz val="10"/>
        <rFont val="Arial"/>
        <family val="2"/>
      </rPr>
      <t xml:space="preserve"> deren pH- Wert unter 4.5 liegt</t>
    </r>
  </si>
  <si>
    <t>überlebenden bakteriellen Endosporen nicht mehr auskeimen können. Die Anwesenheit von C.botulinum-Sporen</t>
  </si>
  <si>
    <t>anschliessend in ihrem vegetativen Zustand durch die zweite Wärmebehandlung</t>
  </si>
  <si>
    <t>Erhitzungsverfahren, das Gewähr bietet, dass ein LM unter normalen Lagerbedingungen weder mikrobiologisch</t>
  </si>
  <si>
    <t>Sterilisation, die garantiert, auf eine Milliarde Packungen höchstens eine Spore zu haben.</t>
  </si>
  <si>
    <t xml:space="preserve">Mikroorganismen-Inaktivierung). Dabei spielen verschiedene produktspezifische </t>
  </si>
  <si>
    <t>Proteine / Eiweiss</t>
  </si>
</sst>
</file>

<file path=xl/styles.xml><?xml version="1.0" encoding="utf-8"?>
<styleSheet xmlns="http://schemas.openxmlformats.org/spreadsheetml/2006/main">
  <numFmts count="6">
    <numFmt numFmtId="164" formatCode="0.00__"/>
    <numFmt numFmtId="165" formatCode="0.0__"/>
    <numFmt numFmtId="166" formatCode="0.000__"/>
    <numFmt numFmtId="167" formatCode="0.0000__"/>
    <numFmt numFmtId="168" formatCode="0__"/>
    <numFmt numFmtId="169" formatCode="0.0"/>
  </numFmts>
  <fonts count="37">
    <font>
      <sz val="10"/>
      <name val="Arial"/>
    </font>
    <font>
      <sz val="10"/>
      <name val="Arial"/>
      <family val="2"/>
    </font>
    <font>
      <sz val="8"/>
      <name val="Arial"/>
      <family val="2"/>
    </font>
    <font>
      <sz val="8"/>
      <name val="Times New Roman"/>
      <family val="1"/>
    </font>
    <font>
      <b/>
      <sz val="10"/>
      <name val="Arial"/>
      <family val="2"/>
    </font>
    <font>
      <sz val="10"/>
      <name val="Arial"/>
      <family val="2"/>
    </font>
    <font>
      <sz val="10"/>
      <color indexed="12"/>
      <name val="Arial"/>
      <family val="2"/>
    </font>
    <font>
      <b/>
      <u/>
      <sz val="10"/>
      <color indexed="10"/>
      <name val="Arial"/>
      <family val="2"/>
    </font>
    <font>
      <vertAlign val="subscript"/>
      <sz val="8"/>
      <name val="Times New Roman"/>
      <family val="1"/>
    </font>
    <font>
      <b/>
      <sz val="8"/>
      <name val="Arial"/>
      <family val="2"/>
    </font>
    <font>
      <sz val="8"/>
      <name val="Arial"/>
      <family val="2"/>
    </font>
    <font>
      <b/>
      <u/>
      <sz val="10"/>
      <name val="Arial"/>
      <family val="2"/>
    </font>
    <font>
      <b/>
      <u/>
      <sz val="8"/>
      <name val="Arial"/>
      <family val="2"/>
    </font>
    <font>
      <b/>
      <sz val="8"/>
      <color indexed="10"/>
      <name val="Arial"/>
      <family val="2"/>
    </font>
    <font>
      <sz val="8"/>
      <color indexed="10"/>
      <name val="Arial"/>
      <family val="2"/>
    </font>
    <font>
      <b/>
      <sz val="12"/>
      <name val="Arial"/>
      <family val="2"/>
    </font>
    <font>
      <sz val="10"/>
      <color indexed="48"/>
      <name val="Arial"/>
      <family val="2"/>
    </font>
    <font>
      <b/>
      <sz val="10"/>
      <color indexed="48"/>
      <name val="Arial"/>
      <family val="2"/>
    </font>
    <font>
      <b/>
      <sz val="10"/>
      <color indexed="17"/>
      <name val="Arial"/>
      <family val="2"/>
    </font>
    <font>
      <b/>
      <u/>
      <sz val="12"/>
      <color indexed="10"/>
      <name val="Arial"/>
      <family val="2"/>
    </font>
    <font>
      <b/>
      <sz val="10"/>
      <color indexed="12"/>
      <name val="Arial"/>
      <family val="2"/>
    </font>
    <font>
      <sz val="8"/>
      <color indexed="81"/>
      <name val="Tahoma"/>
      <family val="2"/>
    </font>
    <font>
      <b/>
      <sz val="8"/>
      <color indexed="81"/>
      <name val="Tahoma"/>
      <family val="2"/>
    </font>
    <font>
      <b/>
      <u/>
      <sz val="12"/>
      <name val="Arial"/>
      <family val="2"/>
    </font>
    <font>
      <sz val="10"/>
      <color indexed="10"/>
      <name val="Arial"/>
      <family val="2"/>
    </font>
    <font>
      <b/>
      <sz val="10"/>
      <color indexed="10"/>
      <name val="Arial"/>
      <family val="2"/>
    </font>
    <font>
      <sz val="10"/>
      <color indexed="10"/>
      <name val="Arial"/>
      <family val="2"/>
    </font>
    <font>
      <u/>
      <sz val="10"/>
      <name val="Arial"/>
      <family val="2"/>
    </font>
    <font>
      <sz val="12"/>
      <name val="Arial"/>
      <family val="2"/>
    </font>
    <font>
      <b/>
      <sz val="12"/>
      <color indexed="60"/>
      <name val="Arial"/>
      <family val="2"/>
    </font>
    <font>
      <b/>
      <sz val="10"/>
      <color indexed="50"/>
      <name val="Arial"/>
      <family val="2"/>
    </font>
    <font>
      <b/>
      <sz val="8"/>
      <color indexed="10"/>
      <name val="Tahoma"/>
      <family val="2"/>
    </font>
    <font>
      <b/>
      <u/>
      <sz val="12"/>
      <color rgb="FFFF0000"/>
      <name val="Arial"/>
      <family val="2"/>
    </font>
    <font>
      <sz val="10"/>
      <color rgb="FFFF0000"/>
      <name val="Arial"/>
      <family val="2"/>
    </font>
    <font>
      <sz val="11"/>
      <color rgb="FF006100"/>
      <name val="Calibri"/>
      <family val="2"/>
      <scheme val="minor"/>
    </font>
    <font>
      <sz val="11"/>
      <name val="Calibri"/>
      <family val="2"/>
      <scheme val="minor"/>
    </font>
    <font>
      <b/>
      <sz val="10"/>
      <color rgb="FFFF0000"/>
      <name val="Arial"/>
      <family val="2"/>
    </font>
  </fonts>
  <fills count="9">
    <fill>
      <patternFill patternType="none"/>
    </fill>
    <fill>
      <patternFill patternType="gray125"/>
    </fill>
    <fill>
      <patternFill patternType="solid">
        <fgColor indexed="47"/>
        <bgColor indexed="64"/>
      </patternFill>
    </fill>
    <fill>
      <patternFill patternType="lightGray">
        <fgColor indexed="11"/>
      </patternFill>
    </fill>
    <fill>
      <patternFill patternType="solid">
        <fgColor indexed="26"/>
        <bgColor indexed="64"/>
      </patternFill>
    </fill>
    <fill>
      <patternFill patternType="lightGray">
        <fgColor indexed="43"/>
      </patternFill>
    </fill>
    <fill>
      <patternFill patternType="solid">
        <fgColor indexed="13"/>
        <bgColor indexed="64"/>
      </patternFill>
    </fill>
    <fill>
      <patternFill patternType="solid">
        <fgColor rgb="FFFFFF99"/>
        <bgColor indexed="64"/>
      </patternFill>
    </fill>
    <fill>
      <patternFill patternType="solid">
        <fgColor rgb="FFC6EFCE"/>
      </patternFill>
    </fill>
  </fills>
  <borders count="43">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34" fillId="8" borderId="0" applyNumberFormat="0" applyBorder="0" applyAlignment="0" applyProtection="0"/>
  </cellStyleXfs>
  <cellXfs count="419">
    <xf numFmtId="0" fontId="0" fillId="0" borderId="0" xfId="0"/>
    <xf numFmtId="164" fontId="0" fillId="0" borderId="0" xfId="0" applyNumberFormat="1"/>
    <xf numFmtId="164" fontId="0" fillId="0" borderId="1" xfId="0" applyNumberFormat="1" applyBorder="1"/>
    <xf numFmtId="164" fontId="0" fillId="0" borderId="2" xfId="0" applyNumberFormat="1" applyBorder="1"/>
    <xf numFmtId="164" fontId="0" fillId="0" borderId="3" xfId="0" applyNumberFormat="1" applyBorder="1"/>
    <xf numFmtId="165" fontId="0" fillId="0" borderId="0" xfId="0" applyNumberFormat="1"/>
    <xf numFmtId="164" fontId="4" fillId="0" borderId="0" xfId="0" applyNumberFormat="1" applyFont="1"/>
    <xf numFmtId="0" fontId="5" fillId="0" borderId="0" xfId="1" applyFont="1"/>
    <xf numFmtId="164" fontId="0" fillId="0" borderId="0" xfId="0" applyNumberFormat="1" applyBorder="1"/>
    <xf numFmtId="164" fontId="0" fillId="2" borderId="1" xfId="0" applyNumberFormat="1" applyFill="1" applyBorder="1"/>
    <xf numFmtId="165" fontId="0" fillId="2" borderId="1" xfId="0" applyNumberFormat="1" applyFill="1" applyBorder="1"/>
    <xf numFmtId="164" fontId="0" fillId="2" borderId="4" xfId="0" applyNumberFormat="1" applyFill="1" applyBorder="1"/>
    <xf numFmtId="165" fontId="0" fillId="0" borderId="0" xfId="0" applyNumberFormat="1" applyBorder="1"/>
    <xf numFmtId="164" fontId="0" fillId="0" borderId="0" xfId="0" applyNumberFormat="1" applyFill="1" applyBorder="1"/>
    <xf numFmtId="164" fontId="0" fillId="0" borderId="1" xfId="0" applyNumberFormat="1" applyFill="1" applyBorder="1"/>
    <xf numFmtId="164" fontId="0" fillId="0" borderId="3" xfId="0" applyNumberFormat="1" applyFill="1" applyBorder="1"/>
    <xf numFmtId="164" fontId="0" fillId="2" borderId="5" xfId="0" applyNumberFormat="1" applyFill="1" applyBorder="1"/>
    <xf numFmtId="0" fontId="4" fillId="0" borderId="0" xfId="1" applyFont="1"/>
    <xf numFmtId="164" fontId="4" fillId="0" borderId="0" xfId="0" applyNumberFormat="1" applyFont="1" applyBorder="1"/>
    <xf numFmtId="164" fontId="4" fillId="0" borderId="1" xfId="0" applyNumberFormat="1" applyFont="1" applyBorder="1"/>
    <xf numFmtId="167" fontId="0" fillId="0" borderId="0" xfId="0" applyNumberFormat="1"/>
    <xf numFmtId="167" fontId="5" fillId="0" borderId="0" xfId="1" applyNumberFormat="1" applyFont="1"/>
    <xf numFmtId="167" fontId="0" fillId="0" borderId="0" xfId="0" applyNumberFormat="1" applyBorder="1"/>
    <xf numFmtId="167" fontId="0" fillId="0" borderId="1" xfId="0" applyNumberFormat="1" applyBorder="1"/>
    <xf numFmtId="167" fontId="0" fillId="0" borderId="4" xfId="0" applyNumberFormat="1" applyBorder="1"/>
    <xf numFmtId="164" fontId="0" fillId="0" borderId="6" xfId="0" applyNumberFormat="1" applyBorder="1"/>
    <xf numFmtId="164" fontId="0" fillId="0" borderId="4" xfId="0" applyNumberFormat="1" applyBorder="1"/>
    <xf numFmtId="164" fontId="0" fillId="0" borderId="7" xfId="0" applyNumberFormat="1" applyBorder="1"/>
    <xf numFmtId="164" fontId="0" fillId="0" borderId="5" xfId="0" applyNumberFormat="1" applyBorder="1"/>
    <xf numFmtId="164" fontId="0" fillId="0" borderId="2" xfId="0" applyNumberFormat="1" applyFill="1" applyBorder="1"/>
    <xf numFmtId="164" fontId="0" fillId="0" borderId="4" xfId="0" applyNumberFormat="1" applyFill="1" applyBorder="1"/>
    <xf numFmtId="0" fontId="5" fillId="2" borderId="5" xfId="1" applyFont="1" applyFill="1" applyBorder="1"/>
    <xf numFmtId="0" fontId="9" fillId="0" borderId="0" xfId="2" applyFont="1"/>
    <xf numFmtId="0" fontId="10" fillId="0" borderId="0" xfId="2" applyFont="1"/>
    <xf numFmtId="0" fontId="5" fillId="0" borderId="0" xfId="0" applyFont="1"/>
    <xf numFmtId="0" fontId="10" fillId="0" borderId="0" xfId="2" quotePrefix="1" applyFont="1"/>
    <xf numFmtId="0" fontId="11" fillId="0" borderId="0" xfId="2" applyFont="1"/>
    <xf numFmtId="0" fontId="12" fillId="0" borderId="0" xfId="2" applyFont="1"/>
    <xf numFmtId="0" fontId="10" fillId="0" borderId="0" xfId="2" applyFont="1" applyAlignment="1">
      <alignment horizontal="centerContinuous"/>
    </xf>
    <xf numFmtId="0" fontId="10" fillId="0" borderId="8" xfId="2" applyFont="1" applyBorder="1"/>
    <xf numFmtId="0" fontId="10" fillId="0" borderId="9" xfId="2" applyFont="1" applyBorder="1"/>
    <xf numFmtId="0" fontId="10" fillId="0" borderId="10" xfId="2" applyFont="1" applyBorder="1"/>
    <xf numFmtId="0" fontId="10" fillId="0" borderId="9" xfId="2" applyFont="1" applyBorder="1" applyAlignment="1">
      <alignment wrapText="1"/>
    </xf>
    <xf numFmtId="0" fontId="10" fillId="0" borderId="10" xfId="2" applyFont="1" applyBorder="1" applyAlignment="1">
      <alignment wrapText="1"/>
    </xf>
    <xf numFmtId="0" fontId="10" fillId="0" borderId="0" xfId="2" applyFont="1" applyAlignment="1">
      <alignment wrapText="1"/>
    </xf>
    <xf numFmtId="164" fontId="7" fillId="0" borderId="0" xfId="0" applyNumberFormat="1" applyFont="1" applyAlignment="1">
      <alignment horizontal="center"/>
    </xf>
    <xf numFmtId="165" fontId="6" fillId="0" borderId="0" xfId="0" applyNumberFormat="1" applyFont="1" applyFill="1" applyBorder="1"/>
    <xf numFmtId="165" fontId="0" fillId="0" borderId="0" xfId="0" applyNumberFormat="1" applyFill="1" applyBorder="1"/>
    <xf numFmtId="164" fontId="0" fillId="0" borderId="1"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5" fontId="0" fillId="0" borderId="1" xfId="0" applyNumberFormat="1" applyBorder="1" applyAlignment="1">
      <alignment horizontal="center"/>
    </xf>
    <xf numFmtId="165" fontId="0" fillId="0" borderId="0" xfId="0" applyNumberFormat="1" applyBorder="1" applyAlignment="1">
      <alignment horizontal="center"/>
    </xf>
    <xf numFmtId="164" fontId="0" fillId="0" borderId="2" xfId="0" applyNumberFormat="1" applyBorder="1" applyAlignment="1">
      <alignment horizontal="center"/>
    </xf>
    <xf numFmtId="167" fontId="4" fillId="0" borderId="0" xfId="0" applyNumberFormat="1" applyFont="1"/>
    <xf numFmtId="164" fontId="2" fillId="0" borderId="1" xfId="0" applyNumberFormat="1" applyFont="1" applyBorder="1" applyAlignment="1">
      <alignment horizontal="center"/>
    </xf>
    <xf numFmtId="166" fontId="0" fillId="0" borderId="0" xfId="0" applyNumberFormat="1" applyBorder="1"/>
    <xf numFmtId="167" fontId="17" fillId="0" borderId="1" xfId="0" applyNumberFormat="1" applyFont="1" applyBorder="1" applyAlignment="1">
      <alignment horizontal="center"/>
    </xf>
    <xf numFmtId="167" fontId="17" fillId="0" borderId="0" xfId="0" applyNumberFormat="1" applyFont="1" applyBorder="1" applyAlignment="1">
      <alignment horizontal="center"/>
    </xf>
    <xf numFmtId="167" fontId="16" fillId="0" borderId="1" xfId="0" applyNumberFormat="1" applyFont="1" applyBorder="1"/>
    <xf numFmtId="167" fontId="16" fillId="0" borderId="4" xfId="0" applyNumberFormat="1" applyFont="1" applyBorder="1"/>
    <xf numFmtId="167" fontId="16" fillId="0" borderId="7" xfId="0" applyNumberFormat="1" applyFont="1" applyBorder="1"/>
    <xf numFmtId="167" fontId="16" fillId="0" borderId="5" xfId="0" applyNumberFormat="1" applyFont="1" applyBorder="1"/>
    <xf numFmtId="164" fontId="11" fillId="0" borderId="0" xfId="0" applyNumberFormat="1" applyFont="1"/>
    <xf numFmtId="164" fontId="0" fillId="3" borderId="1" xfId="0" applyNumberFormat="1" applyFill="1" applyBorder="1" applyProtection="1">
      <protection locked="0"/>
    </xf>
    <xf numFmtId="164" fontId="0" fillId="3" borderId="3" xfId="0" applyNumberFormat="1" applyFill="1" applyBorder="1" applyProtection="1">
      <protection locked="0"/>
    </xf>
    <xf numFmtId="164" fontId="0" fillId="3" borderId="4" xfId="0" applyNumberFormat="1" applyFill="1" applyBorder="1" applyProtection="1">
      <protection locked="0"/>
    </xf>
    <xf numFmtId="165" fontId="0" fillId="3" borderId="11" xfId="0" applyNumberFormat="1" applyFill="1" applyBorder="1" applyProtection="1">
      <protection locked="0"/>
    </xf>
    <xf numFmtId="164" fontId="0" fillId="0" borderId="0" xfId="0" applyNumberFormat="1" applyAlignment="1">
      <alignment horizontal="right"/>
    </xf>
    <xf numFmtId="164" fontId="0" fillId="0" borderId="12" xfId="0" applyNumberFormat="1" applyBorder="1"/>
    <xf numFmtId="167" fontId="5" fillId="0" borderId="12" xfId="1" applyNumberFormat="1" applyFont="1" applyBorder="1"/>
    <xf numFmtId="165" fontId="20" fillId="3" borderId="7" xfId="0" applyNumberFormat="1" applyFont="1" applyFill="1" applyBorder="1" applyProtection="1">
      <protection locked="0"/>
    </xf>
    <xf numFmtId="165" fontId="4" fillId="3" borderId="5" xfId="0" applyNumberFormat="1" applyFont="1" applyFill="1" applyBorder="1" applyProtection="1">
      <protection locked="0"/>
    </xf>
    <xf numFmtId="165" fontId="20" fillId="3" borderId="4" xfId="0" applyNumberFormat="1" applyFont="1" applyFill="1" applyBorder="1" applyProtection="1">
      <protection locked="0"/>
    </xf>
    <xf numFmtId="164" fontId="0" fillId="0" borderId="1" xfId="0" applyNumberFormat="1" applyFill="1" applyBorder="1" applyProtection="1">
      <protection locked="0"/>
    </xf>
    <xf numFmtId="164" fontId="0" fillId="0" borderId="0" xfId="0" applyNumberFormat="1" applyBorder="1" applyAlignment="1">
      <alignment horizontal="right"/>
    </xf>
    <xf numFmtId="0" fontId="23" fillId="0" borderId="0" xfId="0" applyFont="1"/>
    <xf numFmtId="0" fontId="11" fillId="0" borderId="0" xfId="0" applyFont="1"/>
    <xf numFmtId="164" fontId="11" fillId="0" borderId="13" xfId="0" applyNumberFormat="1" applyFont="1" applyBorder="1"/>
    <xf numFmtId="165" fontId="0" fillId="0" borderId="12" xfId="0" applyNumberFormat="1" applyBorder="1"/>
    <xf numFmtId="0" fontId="5" fillId="0" borderId="12" xfId="1" applyFont="1" applyBorder="1"/>
    <xf numFmtId="164" fontId="0" fillId="0" borderId="14" xfId="0" applyNumberFormat="1" applyBorder="1"/>
    <xf numFmtId="167" fontId="5" fillId="0" borderId="0" xfId="1" applyNumberFormat="1" applyFont="1" applyBorder="1"/>
    <xf numFmtId="0" fontId="5" fillId="0" borderId="0" xfId="1" applyFont="1" applyBorder="1"/>
    <xf numFmtId="164" fontId="0" fillId="0" borderId="16" xfId="0" applyNumberFormat="1" applyBorder="1"/>
    <xf numFmtId="164" fontId="0" fillId="0" borderId="17" xfId="0" applyNumberFormat="1" applyBorder="1"/>
    <xf numFmtId="165" fontId="0" fillId="0" borderId="18" xfId="0" applyNumberFormat="1" applyBorder="1"/>
    <xf numFmtId="164" fontId="0" fillId="0" borderId="18" xfId="0" applyNumberFormat="1" applyBorder="1"/>
    <xf numFmtId="167" fontId="5" fillId="0" borderId="18" xfId="1" applyNumberFormat="1" applyFont="1" applyBorder="1"/>
    <xf numFmtId="0" fontId="5" fillId="0" borderId="18" xfId="1" applyFont="1" applyBorder="1"/>
    <xf numFmtId="164" fontId="0" fillId="0" borderId="19" xfId="0" applyNumberFormat="1" applyBorder="1"/>
    <xf numFmtId="0" fontId="24" fillId="0" borderId="0" xfId="0" applyFont="1" applyBorder="1"/>
    <xf numFmtId="167" fontId="17" fillId="0" borderId="2" xfId="0" applyNumberFormat="1" applyFont="1" applyBorder="1"/>
    <xf numFmtId="164" fontId="4" fillId="0" borderId="2" xfId="0" applyNumberFormat="1" applyFont="1" applyBorder="1"/>
    <xf numFmtId="167" fontId="18" fillId="0" borderId="2" xfId="0" applyNumberFormat="1" applyFont="1" applyBorder="1"/>
    <xf numFmtId="0" fontId="26" fillId="0" borderId="0" xfId="0" applyFont="1" applyBorder="1"/>
    <xf numFmtId="165" fontId="4" fillId="3" borderId="11" xfId="0" applyNumberFormat="1" applyFont="1" applyFill="1" applyBorder="1" applyProtection="1">
      <protection locked="0"/>
    </xf>
    <xf numFmtId="164" fontId="4" fillId="0" borderId="0" xfId="0" applyNumberFormat="1" applyFont="1" applyAlignment="1">
      <alignment horizontal="left"/>
    </xf>
    <xf numFmtId="167" fontId="17" fillId="0" borderId="3" xfId="0" applyNumberFormat="1" applyFont="1" applyBorder="1"/>
    <xf numFmtId="164" fontId="18" fillId="0" borderId="2" xfId="0" applyNumberFormat="1" applyFont="1" applyBorder="1"/>
    <xf numFmtId="167" fontId="0" fillId="0" borderId="5" xfId="0" applyNumberFormat="1" applyBorder="1"/>
    <xf numFmtId="165" fontId="0" fillId="0" borderId="20" xfId="0" applyNumberFormat="1" applyBorder="1"/>
    <xf numFmtId="164" fontId="4" fillId="0" borderId="21" xfId="0" applyNumberFormat="1" applyFont="1" applyBorder="1" applyAlignment="1">
      <alignment horizontal="right"/>
    </xf>
    <xf numFmtId="14" fontId="4" fillId="0" borderId="0" xfId="0" applyNumberFormat="1" applyFont="1"/>
    <xf numFmtId="14" fontId="4" fillId="0" borderId="0" xfId="0" applyNumberFormat="1" applyFont="1" applyAlignment="1">
      <alignment horizontal="left"/>
    </xf>
    <xf numFmtId="0" fontId="0" fillId="0" borderId="18" xfId="0" applyBorder="1"/>
    <xf numFmtId="0" fontId="27" fillId="0" borderId="0" xfId="0" applyFont="1"/>
    <xf numFmtId="0" fontId="11" fillId="0" borderId="0" xfId="0" applyFont="1" applyBorder="1"/>
    <xf numFmtId="0" fontId="28" fillId="0" borderId="0" xfId="0" applyFont="1"/>
    <xf numFmtId="0" fontId="29" fillId="0" borderId="0" xfId="0" applyFont="1"/>
    <xf numFmtId="164" fontId="0" fillId="0" borderId="1" xfId="0" applyNumberFormat="1" applyBorder="1" applyAlignment="1">
      <alignment horizontal="right"/>
    </xf>
    <xf numFmtId="164" fontId="19" fillId="0" borderId="0" xfId="0" applyNumberFormat="1" applyFont="1" applyAlignment="1">
      <alignment horizontal="center"/>
    </xf>
    <xf numFmtId="164" fontId="19" fillId="0" borderId="0" xfId="0" applyNumberFormat="1" applyFont="1" applyFill="1" applyAlignment="1">
      <alignment horizontal="center"/>
    </xf>
    <xf numFmtId="164" fontId="4" fillId="0" borderId="0" xfId="0" applyNumberFormat="1" applyFont="1" applyAlignment="1">
      <alignment horizontal="center"/>
    </xf>
    <xf numFmtId="0" fontId="10" fillId="4" borderId="21" xfId="0" applyFont="1" applyFill="1" applyBorder="1" applyAlignment="1">
      <alignment vertical="top" wrapText="1"/>
    </xf>
    <xf numFmtId="0" fontId="10" fillId="4" borderId="22" xfId="0" applyFont="1" applyFill="1" applyBorder="1" applyAlignment="1">
      <alignment vertical="top" wrapText="1"/>
    </xf>
    <xf numFmtId="0" fontId="0" fillId="0" borderId="2" xfId="0" applyBorder="1"/>
    <xf numFmtId="164" fontId="0" fillId="0" borderId="5" xfId="0" applyNumberFormat="1" applyFill="1" applyBorder="1"/>
    <xf numFmtId="164" fontId="11" fillId="0" borderId="0" xfId="0" applyNumberFormat="1" applyFont="1" applyBorder="1"/>
    <xf numFmtId="164" fontId="0" fillId="0" borderId="7" xfId="0" applyNumberFormat="1" applyFill="1" applyBorder="1"/>
    <xf numFmtId="167" fontId="0" fillId="0" borderId="1" xfId="0" applyNumberFormat="1" applyFill="1" applyBorder="1"/>
    <xf numFmtId="165" fontId="0" fillId="0" borderId="0" xfId="0" applyNumberFormat="1" applyFill="1"/>
    <xf numFmtId="164" fontId="0" fillId="0" borderId="6" xfId="0" applyNumberFormat="1" applyFill="1" applyBorder="1"/>
    <xf numFmtId="164" fontId="0" fillId="0" borderId="23" xfId="0" applyNumberFormat="1" applyBorder="1"/>
    <xf numFmtId="167" fontId="0" fillId="0" borderId="23" xfId="0" applyNumberFormat="1" applyBorder="1"/>
    <xf numFmtId="167" fontId="16" fillId="0" borderId="23" xfId="0" applyNumberFormat="1" applyFont="1" applyBorder="1"/>
    <xf numFmtId="164" fontId="0" fillId="0" borderId="24" xfId="0" applyNumberFormat="1" applyBorder="1"/>
    <xf numFmtId="166" fontId="0" fillId="0" borderId="18" xfId="0" applyNumberFormat="1" applyBorder="1"/>
    <xf numFmtId="167" fontId="16" fillId="0" borderId="24" xfId="0" applyNumberFormat="1" applyFont="1" applyBorder="1"/>
    <xf numFmtId="164" fontId="0" fillId="5" borderId="12" xfId="0" applyNumberFormat="1" applyFill="1" applyBorder="1"/>
    <xf numFmtId="164" fontId="0" fillId="5" borderId="14" xfId="0" applyNumberFormat="1" applyFill="1" applyBorder="1"/>
    <xf numFmtId="164" fontId="0" fillId="5" borderId="15" xfId="0" applyNumberFormat="1" applyFill="1" applyBorder="1"/>
    <xf numFmtId="164" fontId="0" fillId="5" borderId="0" xfId="0" applyNumberFormat="1" applyFill="1" applyBorder="1"/>
    <xf numFmtId="164" fontId="0" fillId="5" borderId="16" xfId="0" applyNumberFormat="1" applyFill="1" applyBorder="1"/>
    <xf numFmtId="164" fontId="17" fillId="5" borderId="0" xfId="0" applyNumberFormat="1" applyFont="1" applyFill="1" applyBorder="1" applyAlignment="1">
      <alignment horizontal="right"/>
    </xf>
    <xf numFmtId="164" fontId="4" fillId="5" borderId="0" xfId="0" applyNumberFormat="1" applyFont="1" applyFill="1" applyBorder="1" applyAlignment="1">
      <alignment horizontal="right"/>
    </xf>
    <xf numFmtId="164" fontId="18" fillId="5" borderId="0" xfId="0" applyNumberFormat="1" applyFont="1" applyFill="1" applyBorder="1" applyAlignment="1">
      <alignment horizontal="right"/>
    </xf>
    <xf numFmtId="164" fontId="0" fillId="5" borderId="17" xfId="0" applyNumberFormat="1" applyFill="1" applyBorder="1"/>
    <xf numFmtId="164" fontId="0" fillId="5" borderId="18" xfId="0" applyNumberFormat="1" applyFill="1" applyBorder="1"/>
    <xf numFmtId="164" fontId="0" fillId="5" borderId="19" xfId="0" applyNumberFormat="1" applyFill="1" applyBorder="1"/>
    <xf numFmtId="0" fontId="5" fillId="5" borderId="18" xfId="1" applyFont="1" applyFill="1" applyBorder="1"/>
    <xf numFmtId="0" fontId="5" fillId="5" borderId="19" xfId="1" applyFont="1" applyFill="1" applyBorder="1"/>
    <xf numFmtId="165" fontId="0" fillId="5" borderId="12" xfId="0" applyNumberFormat="1" applyFill="1" applyBorder="1"/>
    <xf numFmtId="165" fontId="0" fillId="5" borderId="0" xfId="0" applyNumberFormat="1" applyFill="1" applyBorder="1"/>
    <xf numFmtId="165" fontId="0" fillId="5" borderId="18" xfId="0" applyNumberFormat="1" applyFill="1" applyBorder="1"/>
    <xf numFmtId="164" fontId="17" fillId="5" borderId="0" xfId="0" applyNumberFormat="1" applyFont="1" applyFill="1" applyBorder="1"/>
    <xf numFmtId="164" fontId="4" fillId="5" borderId="0" xfId="0" applyNumberFormat="1" applyFont="1" applyFill="1" applyBorder="1"/>
    <xf numFmtId="164" fontId="30" fillId="5" borderId="0" xfId="0" applyNumberFormat="1" applyFont="1" applyFill="1" applyBorder="1"/>
    <xf numFmtId="164" fontId="0" fillId="3" borderId="25" xfId="0" applyNumberFormat="1" applyFill="1" applyBorder="1" applyProtection="1">
      <protection locked="0"/>
    </xf>
    <xf numFmtId="164" fontId="0" fillId="3" borderId="26" xfId="0" applyNumberFormat="1" applyFill="1" applyBorder="1" applyProtection="1">
      <protection locked="0"/>
    </xf>
    <xf numFmtId="164" fontId="4" fillId="3" borderId="26" xfId="0" applyNumberFormat="1" applyFont="1" applyFill="1" applyBorder="1" applyProtection="1">
      <protection locked="0"/>
    </xf>
    <xf numFmtId="164" fontId="4" fillId="3" borderId="26" xfId="0" applyNumberFormat="1" applyFont="1" applyFill="1" applyBorder="1" applyAlignment="1" applyProtection="1">
      <alignment horizontal="left"/>
      <protection locked="0"/>
    </xf>
    <xf numFmtId="164" fontId="0" fillId="3" borderId="27" xfId="0" applyNumberFormat="1" applyFill="1" applyBorder="1" applyProtection="1">
      <protection locked="0"/>
    </xf>
    <xf numFmtId="164" fontId="0" fillId="0" borderId="0" xfId="0" applyNumberFormat="1" applyFill="1" applyBorder="1" applyProtection="1"/>
    <xf numFmtId="164" fontId="0" fillId="0" borderId="18" xfId="0" applyNumberFormat="1" applyFill="1" applyBorder="1" applyProtection="1"/>
    <xf numFmtId="164" fontId="0" fillId="2" borderId="23" xfId="0" applyNumberFormat="1" applyFill="1" applyBorder="1"/>
    <xf numFmtId="164" fontId="23" fillId="5" borderId="12" xfId="0" applyNumberFormat="1" applyFont="1" applyFill="1" applyBorder="1"/>
    <xf numFmtId="164" fontId="0" fillId="2" borderId="7" xfId="0" applyNumberFormat="1" applyFill="1" applyBorder="1"/>
    <xf numFmtId="164" fontId="11" fillId="0" borderId="1" xfId="0" applyNumberFormat="1" applyFont="1" applyBorder="1"/>
    <xf numFmtId="164" fontId="0" fillId="2" borderId="24" xfId="0" applyNumberFormat="1" applyFill="1" applyBorder="1"/>
    <xf numFmtId="0" fontId="25" fillId="0" borderId="0" xfId="0" applyFont="1" applyBorder="1"/>
    <xf numFmtId="0" fontId="5" fillId="0" borderId="15" xfId="0" applyFont="1" applyFill="1" applyBorder="1"/>
    <xf numFmtId="0" fontId="4" fillId="0" borderId="15" xfId="0" applyFont="1" applyFill="1" applyBorder="1"/>
    <xf numFmtId="164" fontId="0" fillId="0" borderId="0" xfId="0" applyNumberFormat="1" applyAlignment="1">
      <alignment horizontal="right"/>
    </xf>
    <xf numFmtId="164" fontId="0" fillId="0" borderId="0" xfId="0" applyNumberFormat="1" applyAlignment="1">
      <alignment horizontal="right"/>
    </xf>
    <xf numFmtId="164" fontId="0" fillId="0" borderId="0" xfId="0" applyNumberFormat="1" applyBorder="1" applyAlignment="1">
      <alignment horizontal="right"/>
    </xf>
    <xf numFmtId="164" fontId="1" fillId="0" borderId="0" xfId="0" applyNumberFormat="1" applyFont="1" applyAlignment="1">
      <alignment horizontal="right"/>
    </xf>
    <xf numFmtId="164" fontId="4" fillId="0" borderId="0" xfId="0" applyNumberFormat="1" applyFont="1" applyBorder="1"/>
    <xf numFmtId="164" fontId="0" fillId="0" borderId="0" xfId="0" quotePrefix="1" applyNumberFormat="1" applyAlignment="1">
      <alignment horizontal="left"/>
    </xf>
    <xf numFmtId="164" fontId="11" fillId="0" borderId="0" xfId="0" quotePrefix="1" applyNumberFormat="1" applyFont="1" applyAlignment="1">
      <alignment horizontal="left"/>
    </xf>
    <xf numFmtId="164" fontId="1" fillId="0" borderId="1" xfId="0" quotePrefix="1" applyNumberFormat="1" applyFont="1" applyBorder="1" applyAlignment="1">
      <alignment horizontal="center"/>
    </xf>
    <xf numFmtId="164" fontId="1" fillId="0" borderId="3" xfId="0" quotePrefix="1" applyNumberFormat="1" applyFont="1" applyBorder="1" applyAlignment="1">
      <alignment horizontal="center"/>
    </xf>
    <xf numFmtId="164" fontId="1" fillId="0" borderId="0" xfId="0" quotePrefix="1" applyNumberFormat="1" applyFont="1" applyAlignment="1" applyProtection="1">
      <alignment horizontal="left"/>
      <protection locked="0"/>
    </xf>
    <xf numFmtId="164" fontId="1" fillId="0" borderId="0" xfId="0" quotePrefix="1" applyNumberFormat="1" applyFont="1" applyAlignment="1">
      <alignment horizontal="left"/>
    </xf>
    <xf numFmtId="164" fontId="23" fillId="5" borderId="13" xfId="0" quotePrefix="1" applyNumberFormat="1" applyFont="1" applyFill="1" applyBorder="1" applyAlignment="1">
      <alignment horizontal="left"/>
    </xf>
    <xf numFmtId="164" fontId="15" fillId="0" borderId="0" xfId="0" quotePrefix="1" applyNumberFormat="1" applyFont="1" applyAlignment="1">
      <alignment horizontal="left"/>
    </xf>
    <xf numFmtId="164" fontId="15" fillId="0" borderId="0" xfId="0" quotePrefix="1" applyNumberFormat="1" applyFont="1" applyBorder="1" applyAlignment="1">
      <alignment horizontal="left"/>
    </xf>
    <xf numFmtId="164" fontId="0" fillId="0" borderId="0" xfId="0" applyNumberFormat="1" applyBorder="1" applyAlignment="1">
      <alignment horizontal="right"/>
    </xf>
    <xf numFmtId="164" fontId="4" fillId="0" borderId="0" xfId="0" applyNumberFormat="1" applyFont="1" applyBorder="1"/>
    <xf numFmtId="164" fontId="1" fillId="0" borderId="0" xfId="0" applyNumberFormat="1" applyFont="1" applyAlignment="1">
      <alignment horizontal="right"/>
    </xf>
    <xf numFmtId="164" fontId="0" fillId="0" borderId="1" xfId="0" applyNumberFormat="1" applyBorder="1" applyAlignment="1">
      <alignment horizontal="right"/>
    </xf>
    <xf numFmtId="164" fontId="0" fillId="0" borderId="0" xfId="0" applyNumberFormat="1" applyAlignment="1">
      <alignment horizontal="right"/>
    </xf>
    <xf numFmtId="164" fontId="19" fillId="0" borderId="0" xfId="0" applyNumberFormat="1" applyFont="1" applyAlignment="1">
      <alignment horizontal="center"/>
    </xf>
    <xf numFmtId="164" fontId="19" fillId="0" borderId="0" xfId="0" applyNumberFormat="1" applyFont="1" applyFill="1" applyAlignment="1">
      <alignment horizontal="center"/>
    </xf>
    <xf numFmtId="164" fontId="0" fillId="0" borderId="15" xfId="0" quotePrefix="1" applyNumberFormat="1" applyBorder="1" applyAlignment="1">
      <alignment horizontal="left"/>
    </xf>
    <xf numFmtId="164" fontId="11" fillId="0" borderId="15" xfId="0" quotePrefix="1" applyNumberFormat="1" applyFont="1" applyBorder="1" applyAlignment="1">
      <alignment horizontal="left"/>
    </xf>
    <xf numFmtId="164" fontId="1" fillId="0" borderId="15" xfId="0" quotePrefix="1" applyNumberFormat="1" applyFont="1" applyBorder="1" applyAlignment="1">
      <alignment horizontal="left"/>
    </xf>
    <xf numFmtId="164" fontId="0" fillId="0" borderId="17" xfId="0" quotePrefix="1" applyNumberFormat="1" applyBorder="1" applyAlignment="1">
      <alignment horizontal="left"/>
    </xf>
    <xf numFmtId="164" fontId="15" fillId="0" borderId="1" xfId="0" quotePrefix="1" applyNumberFormat="1" applyFont="1" applyBorder="1" applyAlignment="1">
      <alignment horizontal="left"/>
    </xf>
    <xf numFmtId="164" fontId="4" fillId="0" borderId="0" xfId="0" quotePrefix="1" applyNumberFormat="1" applyFont="1" applyAlignment="1">
      <alignment horizontal="left"/>
    </xf>
    <xf numFmtId="164" fontId="4" fillId="0" borderId="0" xfId="0" quotePrefix="1" applyNumberFormat="1" applyFont="1" applyBorder="1" applyAlignment="1">
      <alignment horizontal="left"/>
    </xf>
    <xf numFmtId="164" fontId="4" fillId="0" borderId="2" xfId="0" quotePrefix="1" applyNumberFormat="1" applyFont="1" applyBorder="1" applyAlignment="1">
      <alignment horizontal="right"/>
    </xf>
    <xf numFmtId="164" fontId="18" fillId="0" borderId="2" xfId="0" quotePrefix="1" applyNumberFormat="1" applyFont="1" applyBorder="1" applyAlignment="1">
      <alignment horizontal="right"/>
    </xf>
    <xf numFmtId="165" fontId="4" fillId="0" borderId="0" xfId="0" applyNumberFormat="1" applyFont="1"/>
    <xf numFmtId="164" fontId="0" fillId="0" borderId="29" xfId="0" applyNumberFormat="1" applyBorder="1" applyAlignment="1">
      <alignment horizontal="right"/>
    </xf>
    <xf numFmtId="164" fontId="0" fillId="0" borderId="29" xfId="0" applyNumberFormat="1" applyBorder="1"/>
    <xf numFmtId="167" fontId="17" fillId="0" borderId="3" xfId="0" quotePrefix="1" applyNumberFormat="1" applyFont="1" applyBorder="1" applyAlignment="1">
      <alignment horizontal="center"/>
    </xf>
    <xf numFmtId="164" fontId="1" fillId="0" borderId="4" xfId="0" quotePrefix="1" applyNumberFormat="1" applyFont="1" applyBorder="1" applyAlignment="1">
      <alignment horizontal="center"/>
    </xf>
    <xf numFmtId="167" fontId="17" fillId="0" borderId="1" xfId="0" quotePrefix="1" applyNumberFormat="1" applyFont="1" applyBorder="1" applyAlignment="1">
      <alignment horizontal="center"/>
    </xf>
    <xf numFmtId="167" fontId="17" fillId="0" borderId="0" xfId="0" quotePrefix="1" applyNumberFormat="1" applyFont="1" applyBorder="1" applyAlignment="1">
      <alignment horizontal="center"/>
    </xf>
    <xf numFmtId="164" fontId="4" fillId="0" borderId="15" xfId="0" quotePrefix="1" applyNumberFormat="1" applyFont="1" applyBorder="1" applyAlignment="1">
      <alignment horizontal="left"/>
    </xf>
    <xf numFmtId="164" fontId="0" fillId="0" borderId="0" xfId="0" quotePrefix="1" applyNumberFormat="1" applyBorder="1" applyAlignment="1">
      <alignment horizontal="left"/>
    </xf>
    <xf numFmtId="165" fontId="4" fillId="3" borderId="11" xfId="0" quotePrefix="1" applyNumberFormat="1" applyFont="1" applyFill="1" applyBorder="1" applyAlignment="1" applyProtection="1">
      <alignment horizontal="left"/>
      <protection locked="0"/>
    </xf>
    <xf numFmtId="164" fontId="1" fillId="0" borderId="1" xfId="0" applyNumberFormat="1" applyFont="1" applyBorder="1"/>
    <xf numFmtId="165" fontId="1" fillId="0" borderId="0" xfId="0" applyNumberFormat="1" applyFont="1"/>
    <xf numFmtId="165" fontId="1" fillId="0" borderId="0" xfId="0" applyNumberFormat="1" applyFont="1" applyBorder="1"/>
    <xf numFmtId="164" fontId="1" fillId="0" borderId="0" xfId="0" applyNumberFormat="1" applyFont="1" applyBorder="1"/>
    <xf numFmtId="164" fontId="1" fillId="3" borderId="26" xfId="0" applyNumberFormat="1" applyFont="1" applyFill="1" applyBorder="1" applyProtection="1">
      <protection locked="0"/>
    </xf>
    <xf numFmtId="164" fontId="1" fillId="3" borderId="26" xfId="0" applyNumberFormat="1" applyFont="1" applyFill="1" applyBorder="1" applyAlignment="1" applyProtection="1">
      <alignment horizontal="right"/>
      <protection locked="0"/>
    </xf>
    <xf numFmtId="165" fontId="0" fillId="0" borderId="0" xfId="0" applyNumberFormat="1" applyAlignment="1">
      <alignment horizontal="right"/>
    </xf>
    <xf numFmtId="0" fontId="1" fillId="0" borderId="0" xfId="0" applyFont="1"/>
    <xf numFmtId="0" fontId="1" fillId="0" borderId="0" xfId="0" quotePrefix="1" applyFont="1" applyAlignment="1">
      <alignment horizontal="left"/>
    </xf>
    <xf numFmtId="168" fontId="0" fillId="0" borderId="1" xfId="0" applyNumberFormat="1" applyFill="1" applyBorder="1" applyProtection="1">
      <protection locked="0"/>
    </xf>
    <xf numFmtId="164" fontId="1" fillId="0" borderId="7" xfId="0" quotePrefix="1" applyNumberFormat="1" applyFont="1" applyBorder="1" applyAlignment="1">
      <alignment horizontal="center"/>
    </xf>
    <xf numFmtId="165" fontId="0" fillId="0" borderId="7" xfId="0" applyNumberFormat="1" applyBorder="1" applyAlignment="1">
      <alignment horizontal="center"/>
    </xf>
    <xf numFmtId="164" fontId="1" fillId="0" borderId="0" xfId="0" applyNumberFormat="1" applyFont="1" applyFill="1" applyBorder="1" applyAlignment="1" applyProtection="1">
      <alignment horizontal="right"/>
    </xf>
    <xf numFmtId="165" fontId="4" fillId="3" borderId="22" xfId="0" applyNumberFormat="1" applyFont="1" applyFill="1" applyBorder="1" applyAlignment="1" applyProtection="1">
      <alignment horizontal="left"/>
      <protection locked="0"/>
    </xf>
    <xf numFmtId="164" fontId="19" fillId="0" borderId="0" xfId="0" applyNumberFormat="1" applyFont="1" applyAlignment="1">
      <alignment horizontal="center"/>
    </xf>
    <xf numFmtId="164" fontId="19" fillId="0" borderId="0" xfId="0" applyNumberFormat="1" applyFont="1" applyFill="1" applyAlignment="1">
      <alignment horizontal="center"/>
    </xf>
    <xf numFmtId="14" fontId="4" fillId="3" borderId="22" xfId="0" applyNumberFormat="1" applyFont="1" applyFill="1" applyBorder="1" applyAlignment="1" applyProtection="1">
      <alignment horizontal="left"/>
      <protection locked="0"/>
    </xf>
    <xf numFmtId="14" fontId="4" fillId="3" borderId="36" xfId="0" applyNumberFormat="1" applyFont="1" applyFill="1" applyBorder="1" applyAlignment="1" applyProtection="1">
      <alignment horizontal="left"/>
      <protection locked="0"/>
    </xf>
    <xf numFmtId="164" fontId="0" fillId="0" borderId="0" xfId="0" applyNumberFormat="1" applyAlignment="1">
      <alignment horizontal="right"/>
    </xf>
    <xf numFmtId="164" fontId="0" fillId="0" borderId="1" xfId="0" applyNumberFormat="1" applyBorder="1" applyAlignment="1">
      <alignment horizontal="right"/>
    </xf>
    <xf numFmtId="164" fontId="0" fillId="0" borderId="0" xfId="0" applyNumberFormat="1" applyBorder="1" applyAlignment="1">
      <alignment horizontal="right"/>
    </xf>
    <xf numFmtId="164" fontId="1" fillId="0" borderId="0" xfId="0" applyNumberFormat="1" applyFont="1" applyAlignment="1">
      <alignment horizontal="right"/>
    </xf>
    <xf numFmtId="164" fontId="4" fillId="0" borderId="0" xfId="0" applyNumberFormat="1" applyFont="1" applyBorder="1"/>
    <xf numFmtId="0" fontId="4" fillId="3" borderId="22" xfId="0" applyNumberFormat="1" applyFont="1" applyFill="1" applyBorder="1" applyAlignment="1" applyProtection="1">
      <alignment horizontal="left"/>
      <protection locked="0"/>
    </xf>
    <xf numFmtId="0" fontId="4" fillId="3" borderId="36" xfId="0" applyNumberFormat="1" applyFont="1" applyFill="1" applyBorder="1" applyAlignment="1" applyProtection="1">
      <alignment horizontal="left"/>
      <protection locked="0"/>
    </xf>
    <xf numFmtId="164" fontId="1" fillId="0" borderId="1" xfId="0" quotePrefix="1" applyNumberFormat="1" applyFont="1" applyBorder="1" applyAlignment="1">
      <alignment horizontal="center"/>
    </xf>
    <xf numFmtId="164" fontId="4" fillId="5" borderId="0" xfId="0" applyNumberFormat="1" applyFont="1" applyFill="1" applyBorder="1" applyAlignment="1">
      <alignment horizontal="right"/>
    </xf>
    <xf numFmtId="164" fontId="4" fillId="5" borderId="15" xfId="0" applyNumberFormat="1" applyFont="1" applyFill="1" applyBorder="1" applyAlignment="1">
      <alignment horizontal="right"/>
    </xf>
    <xf numFmtId="164" fontId="1" fillId="0" borderId="3" xfId="0" quotePrefix="1" applyNumberFormat="1" applyFont="1" applyBorder="1" applyAlignment="1">
      <alignment horizontal="center"/>
    </xf>
    <xf numFmtId="164" fontId="0" fillId="0" borderId="0" xfId="0" applyNumberFormat="1" applyFill="1" applyBorder="1" applyProtection="1">
      <protection locked="0"/>
    </xf>
    <xf numFmtId="164" fontId="0" fillId="0" borderId="2" xfId="0" applyNumberFormat="1" applyFill="1" applyBorder="1" applyProtection="1">
      <protection locked="0"/>
    </xf>
    <xf numFmtId="164" fontId="0" fillId="0" borderId="4" xfId="0" applyNumberFormat="1" applyFill="1" applyBorder="1" applyProtection="1">
      <protection locked="0"/>
    </xf>
    <xf numFmtId="164" fontId="1" fillId="0" borderId="5" xfId="0" applyNumberFormat="1" applyFont="1" applyBorder="1" applyAlignment="1">
      <alignment horizontal="center"/>
    </xf>
    <xf numFmtId="164" fontId="0" fillId="0" borderId="5" xfId="0" applyNumberFormat="1" applyBorder="1" applyAlignment="1">
      <alignment horizontal="center"/>
    </xf>
    <xf numFmtId="164" fontId="1" fillId="0" borderId="21" xfId="0" quotePrefix="1" applyNumberFormat="1" applyFont="1" applyBorder="1" applyAlignment="1">
      <alignment horizontal="center"/>
    </xf>
    <xf numFmtId="164" fontId="1" fillId="0" borderId="0" xfId="0" quotePrefix="1" applyNumberFormat="1" applyFont="1" applyBorder="1" applyAlignment="1">
      <alignment horizontal="center"/>
    </xf>
    <xf numFmtId="165" fontId="0" fillId="0" borderId="4" xfId="0" applyNumberFormat="1" applyFill="1" applyBorder="1"/>
    <xf numFmtId="0" fontId="1" fillId="0" borderId="1" xfId="0" applyFont="1" applyBorder="1" applyAlignment="1">
      <alignment horizontal="right"/>
    </xf>
    <xf numFmtId="0" fontId="1" fillId="0" borderId="28" xfId="0" applyFont="1" applyBorder="1" applyAlignment="1">
      <alignment horizontal="right"/>
    </xf>
    <xf numFmtId="0" fontId="2" fillId="0" borderId="3" xfId="0" quotePrefix="1" applyFont="1" applyBorder="1" applyAlignment="1">
      <alignment horizontal="right"/>
    </xf>
    <xf numFmtId="0" fontId="2" fillId="0" borderId="20" xfId="0" quotePrefix="1" applyFont="1" applyBorder="1" applyAlignment="1">
      <alignment horizontal="right"/>
    </xf>
    <xf numFmtId="0" fontId="1" fillId="0" borderId="0" xfId="0" applyFont="1" applyAlignment="1">
      <alignment horizontal="left"/>
    </xf>
    <xf numFmtId="0" fontId="1" fillId="0" borderId="0" xfId="0" applyFont="1" applyAlignment="1">
      <alignment horizontal="right"/>
    </xf>
    <xf numFmtId="0" fontId="1" fillId="0" borderId="1" xfId="0" quotePrefix="1" applyFont="1" applyBorder="1" applyAlignment="1">
      <alignment horizontal="right"/>
    </xf>
    <xf numFmtId="0" fontId="0" fillId="7" borderId="42" xfId="0" applyFill="1" applyBorder="1"/>
    <xf numFmtId="0" fontId="33" fillId="0" borderId="0" xfId="0" applyFont="1" applyAlignment="1">
      <alignment horizontal="right"/>
    </xf>
    <xf numFmtId="0" fontId="1" fillId="0" borderId="0" xfId="0" quotePrefix="1" applyFont="1" applyAlignment="1">
      <alignment horizontal="right"/>
    </xf>
    <xf numFmtId="0" fontId="33" fillId="0" borderId="0" xfId="0" applyFont="1"/>
    <xf numFmtId="169" fontId="0" fillId="0" borderId="0" xfId="0" applyNumberFormat="1" applyAlignment="1">
      <alignment horizontal="right"/>
    </xf>
    <xf numFmtId="164" fontId="1" fillId="0" borderId="1" xfId="0" applyNumberFormat="1" applyFont="1" applyBorder="1" applyAlignment="1">
      <alignment horizontal="center"/>
    </xf>
    <xf numFmtId="2" fontId="0" fillId="0" borderId="5" xfId="0" applyNumberFormat="1" applyBorder="1"/>
    <xf numFmtId="167" fontId="16" fillId="0" borderId="5" xfId="0" applyNumberFormat="1" applyFont="1" applyBorder="1" applyAlignment="1">
      <alignment horizontal="right"/>
    </xf>
    <xf numFmtId="165" fontId="0" fillId="0" borderId="5" xfId="0" applyNumberFormat="1" applyBorder="1" applyAlignment="1">
      <alignment horizontal="center"/>
    </xf>
    <xf numFmtId="169" fontId="0" fillId="0" borderId="5" xfId="0" applyNumberFormat="1" applyBorder="1" applyAlignment="1">
      <alignment horizontal="right"/>
    </xf>
    <xf numFmtId="165" fontId="0" fillId="0" borderId="5" xfId="0" applyNumberFormat="1" applyFill="1" applyBorder="1"/>
    <xf numFmtId="164" fontId="1" fillId="0" borderId="0" xfId="0" applyNumberFormat="1" applyFont="1"/>
    <xf numFmtId="0" fontId="4" fillId="0" borderId="0" xfId="0" quotePrefix="1" applyFont="1" applyAlignment="1">
      <alignment horizontal="left"/>
    </xf>
    <xf numFmtId="165" fontId="0" fillId="0" borderId="5" xfId="0" applyNumberFormat="1" applyBorder="1"/>
    <xf numFmtId="165" fontId="0" fillId="0" borderId="24" xfId="0" applyNumberFormat="1" applyFill="1" applyBorder="1"/>
    <xf numFmtId="164" fontId="17" fillId="5" borderId="0" xfId="0" quotePrefix="1" applyNumberFormat="1" applyFont="1" applyFill="1" applyBorder="1" applyAlignment="1">
      <alignment horizontal="right"/>
    </xf>
    <xf numFmtId="164" fontId="4" fillId="5" borderId="0" xfId="0" quotePrefix="1" applyNumberFormat="1" applyFont="1" applyFill="1" applyBorder="1" applyAlignment="1">
      <alignment horizontal="right"/>
    </xf>
    <xf numFmtId="164" fontId="18" fillId="5" borderId="0" xfId="0" quotePrefix="1" applyNumberFormat="1" applyFont="1" applyFill="1" applyBorder="1" applyAlignment="1">
      <alignment horizontal="right"/>
    </xf>
    <xf numFmtId="164" fontId="0" fillId="0" borderId="0" xfId="0" applyNumberFormat="1" applyFill="1" applyBorder="1" applyAlignment="1" applyProtection="1">
      <alignment horizontal="right"/>
    </xf>
    <xf numFmtId="164" fontId="0" fillId="0" borderId="0" xfId="0" applyNumberFormat="1" applyAlignment="1"/>
    <xf numFmtId="2" fontId="0" fillId="0" borderId="5" xfId="0" applyNumberFormat="1" applyBorder="1" applyAlignment="1">
      <alignment horizontal="right"/>
    </xf>
    <xf numFmtId="167" fontId="16" fillId="0" borderId="0" xfId="0" applyNumberFormat="1" applyFont="1" applyBorder="1"/>
    <xf numFmtId="167" fontId="17" fillId="0" borderId="5" xfId="0" applyNumberFormat="1" applyFont="1" applyBorder="1" applyAlignment="1">
      <alignment horizontal="center"/>
    </xf>
    <xf numFmtId="167" fontId="17" fillId="0" borderId="4" xfId="0" quotePrefix="1" applyNumberFormat="1" applyFont="1" applyBorder="1" applyAlignment="1">
      <alignment horizontal="center"/>
    </xf>
    <xf numFmtId="165" fontId="4" fillId="0" borderId="5" xfId="0" applyNumberFormat="1" applyFont="1" applyFill="1" applyBorder="1" applyProtection="1">
      <protection locked="0"/>
    </xf>
    <xf numFmtId="165" fontId="4" fillId="0" borderId="7" xfId="0" applyNumberFormat="1" applyFont="1" applyFill="1" applyBorder="1" applyProtection="1">
      <protection locked="0"/>
    </xf>
    <xf numFmtId="165" fontId="4" fillId="0" borderId="4" xfId="0" applyNumberFormat="1" applyFont="1" applyFill="1" applyBorder="1" applyProtection="1">
      <protection locked="0"/>
    </xf>
    <xf numFmtId="167" fontId="4" fillId="0" borderId="4" xfId="0" quotePrefix="1" applyNumberFormat="1" applyFont="1" applyBorder="1" applyAlignment="1">
      <alignment horizontal="center"/>
    </xf>
    <xf numFmtId="167" fontId="1" fillId="0" borderId="1" xfId="0" applyNumberFormat="1" applyFont="1" applyBorder="1"/>
    <xf numFmtId="167" fontId="1" fillId="0" borderId="5" xfId="0" applyNumberFormat="1" applyFont="1" applyBorder="1" applyAlignment="1">
      <alignment horizontal="right"/>
    </xf>
    <xf numFmtId="165" fontId="1" fillId="5" borderId="0" xfId="0" applyNumberFormat="1" applyFont="1" applyFill="1" applyBorder="1"/>
    <xf numFmtId="164" fontId="0" fillId="0" borderId="0" xfId="0" applyNumberFormat="1" applyFill="1"/>
    <xf numFmtId="165" fontId="0" fillId="0" borderId="7" xfId="0" applyNumberFormat="1" applyBorder="1"/>
    <xf numFmtId="164" fontId="0" fillId="0" borderId="21" xfId="0" applyNumberFormat="1" applyBorder="1"/>
    <xf numFmtId="164" fontId="0" fillId="0" borderId="6" xfId="0" applyNumberFormat="1" applyBorder="1" applyAlignment="1">
      <alignment horizontal="center"/>
    </xf>
    <xf numFmtId="167" fontId="4" fillId="0" borderId="7" xfId="0" quotePrefix="1" applyNumberFormat="1" applyFont="1" applyBorder="1" applyAlignment="1">
      <alignment horizontal="center"/>
    </xf>
    <xf numFmtId="167" fontId="4" fillId="0" borderId="5" xfId="0" applyNumberFormat="1" applyFont="1" applyBorder="1" applyAlignment="1">
      <alignment horizontal="center"/>
    </xf>
    <xf numFmtId="169" fontId="0" fillId="0" borderId="4" xfId="0" applyNumberFormat="1" applyBorder="1" applyAlignment="1">
      <alignment horizontal="right"/>
    </xf>
    <xf numFmtId="2" fontId="0" fillId="0" borderId="4" xfId="0" applyNumberFormat="1" applyBorder="1" applyAlignment="1">
      <alignment horizontal="right"/>
    </xf>
    <xf numFmtId="167" fontId="0" fillId="0" borderId="3" xfId="0" applyNumberFormat="1" applyBorder="1"/>
    <xf numFmtId="167" fontId="1" fillId="0" borderId="4" xfId="0" applyNumberFormat="1" applyFont="1" applyBorder="1" applyAlignment="1">
      <alignment horizontal="right"/>
    </xf>
    <xf numFmtId="14" fontId="35" fillId="0" borderId="0" xfId="3" applyNumberFormat="1" applyFont="1" applyFill="1" applyBorder="1" applyAlignment="1" applyProtection="1">
      <alignment horizontal="left"/>
      <protection locked="0"/>
    </xf>
    <xf numFmtId="165" fontId="35" fillId="0" borderId="0" xfId="3" applyNumberFormat="1" applyFont="1" applyFill="1" applyBorder="1" applyAlignment="1" applyProtection="1">
      <alignment horizontal="left"/>
      <protection locked="0"/>
    </xf>
    <xf numFmtId="0" fontId="35" fillId="0" borderId="0" xfId="3" applyNumberFormat="1" applyFont="1" applyFill="1" applyBorder="1" applyAlignment="1" applyProtection="1">
      <alignment horizontal="left"/>
      <protection locked="0"/>
    </xf>
    <xf numFmtId="164" fontId="0" fillId="0" borderId="28" xfId="0" applyNumberFormat="1" applyBorder="1"/>
    <xf numFmtId="164" fontId="1" fillId="5" borderId="15" xfId="0" applyNumberFormat="1" applyFont="1" applyFill="1" applyBorder="1"/>
    <xf numFmtId="164" fontId="1" fillId="5" borderId="0" xfId="0" applyNumberFormat="1" applyFont="1" applyFill="1" applyBorder="1"/>
    <xf numFmtId="165" fontId="4" fillId="3" borderId="22" xfId="0" applyNumberFormat="1" applyFont="1" applyFill="1" applyBorder="1" applyAlignment="1" applyProtection="1">
      <protection locked="0"/>
    </xf>
    <xf numFmtId="165" fontId="4" fillId="3" borderId="36" xfId="0" applyNumberFormat="1" applyFont="1" applyFill="1" applyBorder="1" applyAlignment="1" applyProtection="1">
      <protection locked="0"/>
    </xf>
    <xf numFmtId="14" fontId="35" fillId="0" borderId="22" xfId="3" applyNumberFormat="1" applyFont="1" applyFill="1" applyBorder="1" applyAlignment="1" applyProtection="1">
      <alignment horizontal="left"/>
      <protection locked="0"/>
    </xf>
    <xf numFmtId="14" fontId="35" fillId="0" borderId="36" xfId="3" applyNumberFormat="1" applyFont="1" applyFill="1" applyBorder="1" applyAlignment="1" applyProtection="1">
      <alignment horizontal="left"/>
      <protection locked="0"/>
    </xf>
    <xf numFmtId="165" fontId="35" fillId="0" borderId="22" xfId="3" applyNumberFormat="1" applyFont="1" applyFill="1" applyBorder="1" applyAlignment="1" applyProtection="1">
      <alignment horizontal="left"/>
      <protection locked="0"/>
    </xf>
    <xf numFmtId="165" fontId="35" fillId="0" borderId="36" xfId="3" applyNumberFormat="1" applyFont="1" applyFill="1" applyBorder="1" applyAlignment="1" applyProtection="1">
      <alignment horizontal="left"/>
      <protection locked="0"/>
    </xf>
    <xf numFmtId="0" fontId="35" fillId="0" borderId="22" xfId="3" applyNumberFormat="1" applyFont="1" applyFill="1" applyBorder="1" applyAlignment="1" applyProtection="1">
      <alignment horizontal="left"/>
      <protection locked="0"/>
    </xf>
    <xf numFmtId="0" fontId="35" fillId="0" borderId="36" xfId="3" applyNumberFormat="1" applyFont="1" applyFill="1" applyBorder="1" applyAlignment="1" applyProtection="1">
      <alignment horizontal="left"/>
      <protection locked="0"/>
    </xf>
    <xf numFmtId="0" fontId="0" fillId="0" borderId="11" xfId="0" quotePrefix="1" applyBorder="1"/>
    <xf numFmtId="165" fontId="0" fillId="0" borderId="6" xfId="0" applyNumberFormat="1" applyBorder="1"/>
    <xf numFmtId="167" fontId="1" fillId="0" borderId="7" xfId="0" applyNumberFormat="1" applyFont="1" applyBorder="1"/>
    <xf numFmtId="167" fontId="1" fillId="0" borderId="5" xfId="0" applyNumberFormat="1" applyFont="1" applyBorder="1"/>
    <xf numFmtId="164" fontId="1" fillId="0" borderId="6" xfId="0" applyNumberFormat="1" applyFont="1" applyBorder="1" applyAlignment="1">
      <alignment horizontal="center"/>
    </xf>
    <xf numFmtId="164" fontId="0" fillId="0" borderId="0" xfId="0" applyNumberFormat="1" applyBorder="1" applyAlignment="1">
      <alignment horizontal="center"/>
    </xf>
    <xf numFmtId="164" fontId="0" fillId="0" borderId="0" xfId="0" applyNumberFormat="1" applyBorder="1" applyAlignment="1">
      <alignment horizontal="left"/>
    </xf>
    <xf numFmtId="164" fontId="1" fillId="0" borderId="0" xfId="0" quotePrefix="1" applyNumberFormat="1" applyFont="1" applyBorder="1" applyAlignment="1">
      <alignment horizontal="left"/>
    </xf>
    <xf numFmtId="164" fontId="0" fillId="0" borderId="0" xfId="0" applyNumberFormat="1" applyAlignment="1">
      <alignment horizontal="left"/>
    </xf>
    <xf numFmtId="164" fontId="1" fillId="0" borderId="0" xfId="0" applyNumberFormat="1" applyFont="1" applyAlignment="1">
      <alignment horizontal="left"/>
    </xf>
    <xf numFmtId="14" fontId="4" fillId="0" borderId="36" xfId="0" applyNumberFormat="1" applyFont="1" applyFill="1" applyBorder="1" applyAlignment="1" applyProtection="1">
      <alignment horizontal="left"/>
      <protection locked="0"/>
    </xf>
    <xf numFmtId="165" fontId="4" fillId="0" borderId="36" xfId="0" applyNumberFormat="1" applyFont="1" applyFill="1" applyBorder="1" applyAlignment="1" applyProtection="1">
      <protection locked="0"/>
    </xf>
    <xf numFmtId="0" fontId="4" fillId="0" borderId="36" xfId="0" applyNumberFormat="1" applyFont="1" applyFill="1" applyBorder="1" applyAlignment="1" applyProtection="1">
      <alignment horizontal="left"/>
      <protection locked="0"/>
    </xf>
    <xf numFmtId="164" fontId="23" fillId="5" borderId="13" xfId="0" applyNumberFormat="1" applyFont="1" applyFill="1" applyBorder="1"/>
    <xf numFmtId="164" fontId="0" fillId="0" borderId="7" xfId="0" applyNumberFormat="1" applyBorder="1" applyAlignment="1">
      <alignment horizontal="center"/>
    </xf>
    <xf numFmtId="164" fontId="2" fillId="0" borderId="7" xfId="0" applyNumberFormat="1" applyFont="1" applyBorder="1" applyAlignment="1">
      <alignment horizontal="center"/>
    </xf>
    <xf numFmtId="164" fontId="1" fillId="0" borderId="5" xfId="0" quotePrefix="1" applyNumberFormat="1" applyFont="1" applyBorder="1" applyAlignment="1">
      <alignment horizontal="center"/>
    </xf>
    <xf numFmtId="167" fontId="17" fillId="0" borderId="7" xfId="0" quotePrefix="1" applyNumberFormat="1" applyFont="1" applyBorder="1" applyAlignment="1">
      <alignment horizontal="center"/>
    </xf>
    <xf numFmtId="167" fontId="1" fillId="0" borderId="0" xfId="0" quotePrefix="1" applyNumberFormat="1" applyFont="1" applyBorder="1" applyAlignment="1">
      <alignment horizontal="right"/>
    </xf>
    <xf numFmtId="165" fontId="0" fillId="0" borderId="0" xfId="0" applyNumberFormat="1" applyBorder="1" applyAlignment="1">
      <alignment horizontal="right"/>
    </xf>
    <xf numFmtId="164" fontId="36" fillId="5" borderId="0" xfId="0" applyNumberFormat="1" applyFont="1" applyFill="1" applyBorder="1"/>
    <xf numFmtId="164" fontId="1" fillId="0" borderId="7" xfId="0" applyNumberFormat="1" applyFont="1" applyBorder="1" applyAlignment="1">
      <alignment horizontal="center"/>
    </xf>
    <xf numFmtId="164" fontId="0" fillId="3" borderId="25" xfId="0" applyNumberFormat="1" applyFill="1" applyBorder="1" applyProtection="1"/>
    <xf numFmtId="164" fontId="0" fillId="3" borderId="26" xfId="0" applyNumberFormat="1" applyFill="1" applyBorder="1" applyProtection="1"/>
    <xf numFmtId="164" fontId="1" fillId="3" borderId="26" xfId="0" applyNumberFormat="1" applyFont="1" applyFill="1" applyBorder="1" applyProtection="1"/>
    <xf numFmtId="164" fontId="1" fillId="3" borderId="26" xfId="0" applyNumberFormat="1" applyFont="1" applyFill="1" applyBorder="1" applyAlignment="1" applyProtection="1">
      <alignment horizontal="right"/>
    </xf>
    <xf numFmtId="0" fontId="11" fillId="0" borderId="0" xfId="0" quotePrefix="1" applyFont="1" applyAlignment="1">
      <alignment horizontal="left"/>
    </xf>
    <xf numFmtId="0" fontId="9" fillId="0" borderId="5" xfId="2" applyFont="1" applyBorder="1" applyAlignment="1">
      <alignment vertical="top"/>
    </xf>
    <xf numFmtId="0" fontId="10" fillId="0" borderId="5" xfId="2" applyFont="1" applyBorder="1" applyAlignment="1">
      <alignment vertical="top"/>
    </xf>
    <xf numFmtId="0" fontId="10" fillId="0" borderId="0" xfId="2" applyFont="1" applyAlignment="1">
      <alignment vertical="top"/>
    </xf>
    <xf numFmtId="0" fontId="10" fillId="0" borderId="5" xfId="2" applyFont="1" applyBorder="1" applyAlignment="1">
      <alignment horizontal="left" vertical="top"/>
    </xf>
    <xf numFmtId="0" fontId="10" fillId="0" borderId="5" xfId="2" applyFont="1" applyBorder="1" applyAlignment="1">
      <alignment vertical="top" wrapText="1"/>
    </xf>
    <xf numFmtId="0" fontId="10" fillId="6" borderId="5" xfId="2" applyFont="1" applyFill="1" applyBorder="1" applyAlignment="1">
      <alignment vertical="top"/>
    </xf>
    <xf numFmtId="16" fontId="10" fillId="0" borderId="5" xfId="2" quotePrefix="1" applyNumberFormat="1" applyFont="1" applyBorder="1" applyAlignment="1">
      <alignment horizontal="left" vertical="top"/>
    </xf>
    <xf numFmtId="0" fontId="13" fillId="0" borderId="0" xfId="2" applyFont="1" applyAlignment="1">
      <alignment vertical="top"/>
    </xf>
    <xf numFmtId="0" fontId="14" fillId="0" borderId="0" xfId="2" applyFont="1" applyAlignment="1">
      <alignment vertical="top"/>
    </xf>
    <xf numFmtId="0" fontId="13" fillId="0" borderId="0" xfId="2" applyFont="1" applyFill="1" applyBorder="1" applyAlignment="1">
      <alignment vertical="top"/>
    </xf>
    <xf numFmtId="0" fontId="10" fillId="0" borderId="5" xfId="2" quotePrefix="1" applyFont="1" applyBorder="1" applyAlignment="1">
      <alignment vertical="top"/>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2"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16" fontId="0" fillId="0" borderId="22" xfId="0" applyNumberFormat="1" applyBorder="1" applyAlignment="1">
      <alignment horizontal="center"/>
    </xf>
    <xf numFmtId="16" fontId="0" fillId="0" borderId="32" xfId="0" applyNumberFormat="1" applyBorder="1" applyAlignment="1">
      <alignment horizontal="center"/>
    </xf>
    <xf numFmtId="0" fontId="10" fillId="4" borderId="11" xfId="0" applyFont="1" applyFill="1" applyBorder="1" applyAlignment="1">
      <alignment vertical="top" wrapText="1"/>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2" fillId="4" borderId="11" xfId="0" quotePrefix="1" applyFont="1" applyFill="1" applyBorder="1" applyAlignment="1">
      <alignment horizontal="left" vertical="top" wrapText="1"/>
    </xf>
    <xf numFmtId="165" fontId="4" fillId="3" borderId="22" xfId="0" applyNumberFormat="1" applyFont="1" applyFill="1" applyBorder="1" applyAlignment="1" applyProtection="1">
      <alignment horizontal="left"/>
      <protection locked="0"/>
    </xf>
    <xf numFmtId="165" fontId="4" fillId="3" borderId="36" xfId="0" applyNumberFormat="1" applyFont="1" applyFill="1" applyBorder="1" applyAlignment="1" applyProtection="1">
      <alignment horizontal="left"/>
      <protection locked="0"/>
    </xf>
    <xf numFmtId="164" fontId="19" fillId="0" borderId="0" xfId="0" quotePrefix="1" applyNumberFormat="1" applyFont="1" applyAlignment="1">
      <alignment horizontal="center"/>
    </xf>
    <xf numFmtId="164" fontId="19" fillId="0" borderId="0" xfId="0" applyNumberFormat="1" applyFont="1" applyAlignment="1">
      <alignment horizontal="center"/>
    </xf>
    <xf numFmtId="164" fontId="19" fillId="0" borderId="0" xfId="0" applyNumberFormat="1" applyFont="1" applyFill="1" applyAlignment="1">
      <alignment horizontal="center"/>
    </xf>
    <xf numFmtId="165" fontId="4" fillId="3" borderId="22" xfId="0" quotePrefix="1" applyNumberFormat="1" applyFont="1" applyFill="1" applyBorder="1" applyAlignment="1" applyProtection="1">
      <alignment horizontal="left"/>
      <protection locked="0"/>
    </xf>
    <xf numFmtId="14" fontId="4" fillId="3" borderId="22" xfId="0" applyNumberFormat="1" applyFont="1" applyFill="1" applyBorder="1" applyAlignment="1" applyProtection="1">
      <alignment horizontal="left"/>
      <protection locked="0"/>
    </xf>
    <xf numFmtId="14" fontId="4" fillId="3" borderId="36" xfId="0" applyNumberFormat="1" applyFont="1" applyFill="1" applyBorder="1" applyAlignment="1" applyProtection="1">
      <alignment horizontal="left"/>
      <protection locked="0"/>
    </xf>
    <xf numFmtId="0" fontId="4" fillId="3" borderId="36" xfId="0" applyFont="1" applyFill="1" applyBorder="1" applyAlignment="1" applyProtection="1">
      <alignment horizontal="left"/>
      <protection locked="0"/>
    </xf>
    <xf numFmtId="165" fontId="4" fillId="3" borderId="22" xfId="0" applyNumberFormat="1" applyFont="1" applyFill="1" applyBorder="1" applyProtection="1">
      <protection locked="0"/>
    </xf>
    <xf numFmtId="165" fontId="4" fillId="3" borderId="36" xfId="0" applyNumberFormat="1" applyFont="1" applyFill="1" applyBorder="1" applyProtection="1">
      <protection locked="0"/>
    </xf>
    <xf numFmtId="164" fontId="15" fillId="0" borderId="22" xfId="0" quotePrefix="1" applyNumberFormat="1" applyFont="1" applyBorder="1" applyAlignment="1">
      <alignment horizontal="center"/>
    </xf>
    <xf numFmtId="164" fontId="15" fillId="0" borderId="36" xfId="0" applyNumberFormat="1" applyFont="1" applyBorder="1" applyAlignment="1">
      <alignment horizontal="center"/>
    </xf>
    <xf numFmtId="164" fontId="4" fillId="0" borderId="29" xfId="0" applyNumberFormat="1" applyFont="1" applyBorder="1" applyAlignment="1">
      <alignment horizontal="center"/>
    </xf>
    <xf numFmtId="164" fontId="4" fillId="0" borderId="36" xfId="0" applyNumberFormat="1" applyFont="1" applyBorder="1" applyAlignment="1">
      <alignment horizontal="center"/>
    </xf>
    <xf numFmtId="164" fontId="0" fillId="0" borderId="0" xfId="0" applyNumberFormat="1" applyAlignment="1">
      <alignment horizontal="right"/>
    </xf>
    <xf numFmtId="164" fontId="0" fillId="0" borderId="28" xfId="0" applyNumberFormat="1" applyBorder="1" applyAlignment="1">
      <alignment horizontal="right"/>
    </xf>
    <xf numFmtId="164" fontId="0" fillId="0" borderId="1" xfId="0" applyNumberFormat="1" applyBorder="1" applyAlignment="1">
      <alignment horizontal="right"/>
    </xf>
    <xf numFmtId="164" fontId="0" fillId="0" borderId="0" xfId="0" applyNumberFormat="1" applyBorder="1" applyAlignment="1">
      <alignment horizontal="right"/>
    </xf>
    <xf numFmtId="164" fontId="1" fillId="0" borderId="0" xfId="0" applyNumberFormat="1" applyFont="1" applyAlignment="1">
      <alignment horizontal="right"/>
    </xf>
    <xf numFmtId="164" fontId="1" fillId="0" borderId="28" xfId="0" applyNumberFormat="1" applyFont="1" applyBorder="1" applyAlignment="1">
      <alignment horizontal="right"/>
    </xf>
    <xf numFmtId="164" fontId="17" fillId="0" borderId="29" xfId="0" quotePrefix="1" applyNumberFormat="1" applyFont="1" applyBorder="1" applyAlignment="1">
      <alignment horizontal="right"/>
    </xf>
    <xf numFmtId="164" fontId="17" fillId="0" borderId="36" xfId="0" applyNumberFormat="1" applyFont="1" applyBorder="1" applyAlignment="1">
      <alignment horizontal="right"/>
    </xf>
    <xf numFmtId="14" fontId="4" fillId="0" borderId="0" xfId="0" applyNumberFormat="1" applyFont="1" applyFill="1" applyBorder="1" applyAlignment="1">
      <alignment horizontal="left"/>
    </xf>
    <xf numFmtId="0" fontId="4" fillId="0" borderId="0" xfId="0" applyFont="1" applyFill="1" applyBorder="1" applyAlignment="1">
      <alignment horizontal="left"/>
    </xf>
    <xf numFmtId="165" fontId="4" fillId="0" borderId="0" xfId="0" applyNumberFormat="1" applyFont="1" applyFill="1" applyBorder="1" applyProtection="1">
      <protection locked="0"/>
    </xf>
    <xf numFmtId="165" fontId="4" fillId="0" borderId="0" xfId="0" applyNumberFormat="1" applyFont="1" applyFill="1" applyBorder="1" applyAlignment="1">
      <alignment horizontal="left"/>
    </xf>
    <xf numFmtId="164" fontId="17" fillId="0" borderId="29" xfId="0" applyNumberFormat="1" applyFont="1" applyBorder="1" applyAlignment="1">
      <alignment horizontal="right"/>
    </xf>
    <xf numFmtId="164" fontId="4" fillId="0" borderId="0" xfId="0" quotePrefix="1" applyNumberFormat="1" applyFont="1" applyBorder="1" applyAlignment="1">
      <alignment horizontal="left"/>
    </xf>
    <xf numFmtId="164" fontId="4" fillId="0" borderId="0" xfId="0" applyNumberFormat="1" applyFont="1" applyBorder="1"/>
    <xf numFmtId="164" fontId="17" fillId="0" borderId="2" xfId="0" quotePrefix="1" applyNumberFormat="1" applyFont="1" applyBorder="1" applyAlignment="1">
      <alignment horizontal="right"/>
    </xf>
    <xf numFmtId="164" fontId="17" fillId="0" borderId="2" xfId="0" applyNumberFormat="1" applyFont="1" applyBorder="1" applyAlignment="1">
      <alignment horizontal="right"/>
    </xf>
    <xf numFmtId="164" fontId="4" fillId="0" borderId="21" xfId="0" quotePrefix="1" applyNumberFormat="1" applyFont="1" applyBorder="1" applyAlignment="1">
      <alignment horizontal="left"/>
    </xf>
    <xf numFmtId="164" fontId="4" fillId="0" borderId="21" xfId="0" applyNumberFormat="1" applyFont="1" applyBorder="1"/>
    <xf numFmtId="0" fontId="4" fillId="3" borderId="22" xfId="0" applyNumberFormat="1" applyFont="1" applyFill="1" applyBorder="1" applyAlignment="1" applyProtection="1">
      <alignment horizontal="left"/>
      <protection locked="0"/>
    </xf>
    <xf numFmtId="0" fontId="4" fillId="3" borderId="36" xfId="0" applyNumberFormat="1" applyFont="1" applyFill="1" applyBorder="1" applyAlignment="1" applyProtection="1">
      <alignment horizontal="left"/>
      <protection locked="0"/>
    </xf>
    <xf numFmtId="164" fontId="1" fillId="0" borderId="1" xfId="0" quotePrefix="1" applyNumberFormat="1" applyFont="1" applyBorder="1" applyAlignment="1">
      <alignment horizontal="center"/>
    </xf>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2" xfId="0" applyNumberFormat="1" applyFont="1" applyBorder="1" applyAlignment="1">
      <alignment horizontal="center"/>
    </xf>
    <xf numFmtId="164" fontId="19" fillId="0" borderId="1" xfId="0" quotePrefix="1" applyNumberFormat="1" applyFont="1" applyBorder="1" applyAlignment="1">
      <alignment horizontal="left"/>
    </xf>
    <xf numFmtId="164" fontId="19" fillId="0" borderId="0" xfId="0" applyNumberFormat="1" applyFont="1" applyAlignment="1">
      <alignment horizontal="left"/>
    </xf>
    <xf numFmtId="164" fontId="4" fillId="5" borderId="0" xfId="0" applyNumberFormat="1" applyFont="1" applyFill="1" applyBorder="1" applyAlignment="1">
      <alignment horizontal="right"/>
    </xf>
    <xf numFmtId="164" fontId="4" fillId="5" borderId="15" xfId="0" applyNumberFormat="1" applyFont="1" applyFill="1" applyBorder="1" applyAlignment="1">
      <alignment horizontal="right"/>
    </xf>
    <xf numFmtId="164" fontId="19" fillId="0" borderId="1" xfId="0" applyNumberFormat="1" applyFont="1" applyFill="1" applyBorder="1" applyAlignment="1">
      <alignment horizontal="center"/>
    </xf>
    <xf numFmtId="164" fontId="28" fillId="0" borderId="22" xfId="0" quotePrefix="1" applyNumberFormat="1" applyFont="1" applyBorder="1" applyAlignment="1">
      <alignment horizontal="center"/>
    </xf>
    <xf numFmtId="164" fontId="28" fillId="0" borderId="36" xfId="0" applyNumberFormat="1" applyFont="1" applyBorder="1" applyAlignment="1">
      <alignment horizontal="center"/>
    </xf>
    <xf numFmtId="164" fontId="1" fillId="0" borderId="3" xfId="0" quotePrefix="1" applyNumberFormat="1" applyFont="1" applyBorder="1" applyAlignment="1">
      <alignment horizontal="center"/>
    </xf>
    <xf numFmtId="164" fontId="1" fillId="0" borderId="0" xfId="0" applyNumberFormat="1" applyFont="1" applyBorder="1" applyAlignment="1">
      <alignment horizontal="center"/>
    </xf>
    <xf numFmtId="0" fontId="1" fillId="0" borderId="6" xfId="0" quotePrefix="1" applyFont="1" applyBorder="1" applyAlignment="1">
      <alignment horizontal="left"/>
    </xf>
    <xf numFmtId="0" fontId="0" fillId="0" borderId="41" xfId="0" applyBorder="1" applyAlignment="1">
      <alignment horizontal="left"/>
    </xf>
    <xf numFmtId="164" fontId="1" fillId="0" borderId="28" xfId="0" applyNumberFormat="1" applyFont="1" applyBorder="1" applyAlignment="1">
      <alignment horizontal="center"/>
    </xf>
    <xf numFmtId="164" fontId="19" fillId="0" borderId="6" xfId="0" quotePrefix="1" applyNumberFormat="1" applyFont="1" applyBorder="1" applyAlignment="1">
      <alignment horizontal="left"/>
    </xf>
    <xf numFmtId="164" fontId="19" fillId="0" borderId="41" xfId="0" applyNumberFormat="1" applyFont="1" applyBorder="1" applyAlignment="1">
      <alignment horizontal="left"/>
    </xf>
    <xf numFmtId="164" fontId="19" fillId="0" borderId="6" xfId="0" applyNumberFormat="1" applyFont="1" applyFill="1" applyBorder="1" applyAlignment="1">
      <alignment horizontal="center"/>
    </xf>
    <xf numFmtId="164" fontId="19" fillId="0" borderId="41" xfId="0" applyNumberFormat="1" applyFont="1" applyFill="1" applyBorder="1" applyAlignment="1">
      <alignment horizontal="center"/>
    </xf>
    <xf numFmtId="164" fontId="1" fillId="0" borderId="20" xfId="0" applyNumberFormat="1" applyFont="1" applyBorder="1" applyAlignment="1">
      <alignment horizontal="center"/>
    </xf>
    <xf numFmtId="164" fontId="4" fillId="5" borderId="15" xfId="0" quotePrefix="1" applyNumberFormat="1" applyFont="1" applyFill="1" applyBorder="1" applyAlignment="1">
      <alignment horizontal="right"/>
    </xf>
    <xf numFmtId="164" fontId="4" fillId="5" borderId="0" xfId="0" quotePrefix="1" applyNumberFormat="1" applyFont="1" applyFill="1" applyBorder="1" applyAlignment="1">
      <alignment horizontal="right"/>
    </xf>
    <xf numFmtId="164" fontId="23" fillId="0" borderId="6" xfId="0" quotePrefix="1" applyNumberFormat="1" applyFont="1" applyBorder="1" applyAlignment="1">
      <alignment horizontal="center"/>
    </xf>
    <xf numFmtId="164" fontId="23" fillId="0" borderId="41" xfId="0" applyNumberFormat="1" applyFont="1" applyBorder="1" applyAlignment="1">
      <alignment horizontal="center"/>
    </xf>
    <xf numFmtId="164" fontId="23" fillId="0" borderId="6" xfId="0" applyNumberFormat="1" applyFont="1" applyFill="1" applyBorder="1" applyAlignment="1">
      <alignment horizontal="center"/>
    </xf>
    <xf numFmtId="164" fontId="23" fillId="0" borderId="41" xfId="0" applyNumberFormat="1" applyFont="1" applyFill="1" applyBorder="1" applyAlignment="1">
      <alignment horizontal="center"/>
    </xf>
  </cellXfs>
  <cellStyles count="4">
    <cellStyle name="Gut" xfId="3" builtinId="26"/>
    <cellStyle name="Standard" xfId="0" builtinId="0"/>
    <cellStyle name="Standard_Datenbank" xfId="1"/>
    <cellStyle name="Standard_Literaturwerte"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5.bin"/><Relationship Id="rId7"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oleObject" Target="../embeddings/oleObject7.bin"/><Relationship Id="rId4" Type="http://schemas.openxmlformats.org/officeDocument/2006/relationships/oleObject" Target="../embeddings/oleObject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9.bin"/><Relationship Id="rId7"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6" Type="http://schemas.openxmlformats.org/officeDocument/2006/relationships/oleObject" Target="../embeddings/oleObject12.bin"/><Relationship Id="rId5" Type="http://schemas.openxmlformats.org/officeDocument/2006/relationships/oleObject" Target="../embeddings/oleObject11.bin"/><Relationship Id="rId4" Type="http://schemas.openxmlformats.org/officeDocument/2006/relationships/oleObject" Target="../embeddings/oleObject10.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3.bin"/><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oleObject" Target="../embeddings/oleObject14.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openxmlformats.org/officeDocument/2006/relationships/oleObject" Target="../embeddings/oleObject16.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17.bin"/><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dimension ref="A1:O66"/>
  <sheetViews>
    <sheetView workbookViewId="0">
      <selection activeCell="O1" sqref="O1"/>
    </sheetView>
  </sheetViews>
  <sheetFormatPr baseColWidth="10" defaultRowHeight="12.75"/>
  <sheetData>
    <row r="1" spans="1:8" ht="15.75">
      <c r="A1" s="76" t="s">
        <v>168</v>
      </c>
    </row>
    <row r="3" spans="1:8">
      <c r="A3" s="77" t="s">
        <v>193</v>
      </c>
      <c r="H3" s="77" t="s">
        <v>176</v>
      </c>
    </row>
    <row r="4" spans="1:8">
      <c r="A4" s="211" t="s">
        <v>323</v>
      </c>
      <c r="H4" s="211" t="s">
        <v>327</v>
      </c>
    </row>
    <row r="5" spans="1:8">
      <c r="A5" t="s">
        <v>196</v>
      </c>
      <c r="H5" s="211" t="s">
        <v>328</v>
      </c>
    </row>
    <row r="6" spans="1:8">
      <c r="A6" t="s">
        <v>197</v>
      </c>
      <c r="H6" s="211" t="s">
        <v>329</v>
      </c>
    </row>
    <row r="7" spans="1:8">
      <c r="H7" t="s">
        <v>195</v>
      </c>
    </row>
    <row r="8" spans="1:8">
      <c r="H8" t="s">
        <v>174</v>
      </c>
    </row>
    <row r="9" spans="1:8">
      <c r="A9" s="77" t="s">
        <v>166</v>
      </c>
    </row>
    <row r="10" spans="1:8">
      <c r="A10" t="s">
        <v>169</v>
      </c>
      <c r="H10" s="107" t="s">
        <v>177</v>
      </c>
    </row>
    <row r="11" spans="1:8">
      <c r="A11" t="s">
        <v>170</v>
      </c>
      <c r="H11" s="211" t="s">
        <v>330</v>
      </c>
    </row>
    <row r="12" spans="1:8">
      <c r="A12" t="s">
        <v>171</v>
      </c>
      <c r="H12" t="s">
        <v>175</v>
      </c>
    </row>
    <row r="13" spans="1:8">
      <c r="A13" s="211" t="s">
        <v>324</v>
      </c>
      <c r="H13" s="211" t="s">
        <v>331</v>
      </c>
    </row>
    <row r="14" spans="1:8">
      <c r="H14" t="s">
        <v>188</v>
      </c>
    </row>
    <row r="16" spans="1:8">
      <c r="A16" s="328" t="s">
        <v>325</v>
      </c>
      <c r="B16" s="77"/>
      <c r="C16" s="77"/>
      <c r="H16" s="77" t="s">
        <v>204</v>
      </c>
    </row>
    <row r="17" spans="1:15">
      <c r="H17" t="s">
        <v>179</v>
      </c>
    </row>
    <row r="18" spans="1:15">
      <c r="A18" t="s">
        <v>187</v>
      </c>
      <c r="H18" t="s">
        <v>178</v>
      </c>
    </row>
    <row r="19" spans="1:15">
      <c r="A19" t="s">
        <v>189</v>
      </c>
      <c r="H19" s="211" t="s">
        <v>332</v>
      </c>
    </row>
    <row r="20" spans="1:15">
      <c r="A20" t="s">
        <v>192</v>
      </c>
      <c r="H20" t="s">
        <v>186</v>
      </c>
    </row>
    <row r="21" spans="1:15" ht="13.5" thickBot="1">
      <c r="A21" s="211" t="s">
        <v>326</v>
      </c>
      <c r="J21" s="105"/>
      <c r="K21" s="105"/>
    </row>
    <row r="22" spans="1:15">
      <c r="A22" t="s">
        <v>190</v>
      </c>
      <c r="H22" s="352" t="s">
        <v>180</v>
      </c>
      <c r="I22" s="348"/>
      <c r="J22" s="340" t="s">
        <v>201</v>
      </c>
      <c r="K22" s="348"/>
      <c r="L22" s="340" t="s">
        <v>182</v>
      </c>
      <c r="M22" s="348"/>
      <c r="N22" s="340" t="s">
        <v>181</v>
      </c>
      <c r="O22" s="341"/>
    </row>
    <row r="23" spans="1:15">
      <c r="H23" s="354" t="s">
        <v>183</v>
      </c>
      <c r="I23" s="347"/>
      <c r="J23" s="349" t="s">
        <v>202</v>
      </c>
      <c r="K23" s="347"/>
      <c r="L23" s="344">
        <v>24</v>
      </c>
      <c r="M23" s="347"/>
      <c r="N23" s="344" t="s">
        <v>184</v>
      </c>
      <c r="O23" s="345"/>
    </row>
    <row r="24" spans="1:15" ht="13.5" thickBot="1">
      <c r="H24" s="353" t="s">
        <v>183</v>
      </c>
      <c r="I24" s="346"/>
      <c r="J24" s="350" t="s">
        <v>202</v>
      </c>
      <c r="K24" s="346"/>
      <c r="L24" s="342">
        <v>14</v>
      </c>
      <c r="M24" s="346"/>
      <c r="N24" s="342" t="s">
        <v>185</v>
      </c>
      <c r="O24" s="343"/>
    </row>
    <row r="26" spans="1:15">
      <c r="A26" s="162" t="s">
        <v>232</v>
      </c>
      <c r="B26" s="34"/>
      <c r="C26" s="34"/>
      <c r="D26" s="34"/>
      <c r="E26" s="34"/>
      <c r="F26" s="34"/>
      <c r="H26" s="77" t="s">
        <v>7</v>
      </c>
    </row>
    <row r="27" spans="1:15">
      <c r="A27" s="161" t="s">
        <v>229</v>
      </c>
      <c r="B27" s="34"/>
      <c r="C27" s="34"/>
      <c r="D27" s="34"/>
      <c r="E27" s="34"/>
      <c r="F27" s="34"/>
      <c r="H27" s="211" t="s">
        <v>333</v>
      </c>
    </row>
    <row r="28" spans="1:15">
      <c r="H28" t="s">
        <v>191</v>
      </c>
    </row>
    <row r="29" spans="1:15">
      <c r="H29" s="106" t="s">
        <v>203</v>
      </c>
    </row>
    <row r="30" spans="1:15">
      <c r="A30" s="77"/>
      <c r="H30" s="211" t="s">
        <v>334</v>
      </c>
    </row>
    <row r="36" spans="7:13" ht="15.75" customHeight="1">
      <c r="G36" s="109" t="s">
        <v>216</v>
      </c>
      <c r="I36" s="34"/>
      <c r="J36" s="34"/>
      <c r="K36" s="34"/>
      <c r="L36" s="34"/>
      <c r="M36" s="34"/>
    </row>
    <row r="37" spans="7:13" ht="13.5" customHeight="1">
      <c r="G37" s="108"/>
      <c r="I37" s="34"/>
      <c r="J37" s="34"/>
      <c r="K37" s="34"/>
      <c r="L37" s="34"/>
      <c r="M37" s="34"/>
    </row>
    <row r="38" spans="7:13" ht="13.5" customHeight="1">
      <c r="G38" s="34" t="s">
        <v>223</v>
      </c>
      <c r="I38" s="34"/>
      <c r="J38" s="34"/>
      <c r="K38" s="34"/>
      <c r="L38" s="34"/>
      <c r="M38" s="34"/>
    </row>
    <row r="39" spans="7:13" ht="13.5" customHeight="1">
      <c r="G39" s="34" t="s">
        <v>217</v>
      </c>
      <c r="I39" s="34"/>
      <c r="J39" s="34"/>
      <c r="K39" s="34"/>
      <c r="L39" s="34"/>
      <c r="M39" s="34"/>
    </row>
    <row r="40" spans="7:13" ht="13.5" customHeight="1">
      <c r="G40" s="34" t="s">
        <v>218</v>
      </c>
      <c r="I40" s="34"/>
      <c r="J40" s="34"/>
      <c r="K40" s="34"/>
      <c r="L40" s="34"/>
      <c r="M40" s="34"/>
    </row>
    <row r="41" spans="7:13" ht="13.5" customHeight="1">
      <c r="G41" s="34" t="s">
        <v>225</v>
      </c>
      <c r="I41" s="34"/>
      <c r="J41" s="34"/>
      <c r="K41" s="34"/>
      <c r="L41" s="34"/>
      <c r="M41" s="34"/>
    </row>
    <row r="42" spans="7:13">
      <c r="G42" s="34" t="s">
        <v>219</v>
      </c>
      <c r="I42" s="34"/>
      <c r="J42" s="34"/>
      <c r="K42" s="34"/>
      <c r="L42" s="34"/>
      <c r="M42" s="34"/>
    </row>
    <row r="43" spans="7:13">
      <c r="G43" s="34" t="s">
        <v>220</v>
      </c>
      <c r="I43" s="34"/>
      <c r="J43" s="34"/>
      <c r="K43" s="34"/>
      <c r="L43" s="34"/>
      <c r="M43" s="34"/>
    </row>
    <row r="44" spans="7:13">
      <c r="G44" s="34" t="s">
        <v>221</v>
      </c>
      <c r="I44" s="34"/>
      <c r="J44" s="34"/>
      <c r="K44" s="34"/>
      <c r="L44" s="34"/>
      <c r="M44" s="34"/>
    </row>
    <row r="45" spans="7:13">
      <c r="G45" s="211" t="s">
        <v>335</v>
      </c>
      <c r="I45" s="34"/>
      <c r="J45" s="34"/>
      <c r="K45" s="34"/>
      <c r="L45" s="34"/>
      <c r="M45" s="34"/>
    </row>
    <row r="46" spans="7:13">
      <c r="G46" s="34" t="s">
        <v>227</v>
      </c>
      <c r="I46" s="34"/>
      <c r="J46" s="34"/>
      <c r="K46" s="34"/>
      <c r="L46" s="34"/>
      <c r="M46" s="34"/>
    </row>
    <row r="47" spans="7:13">
      <c r="G47" s="34" t="s">
        <v>222</v>
      </c>
      <c r="I47" s="34"/>
      <c r="J47" s="34"/>
      <c r="K47" s="34"/>
      <c r="L47" s="34"/>
      <c r="M47" s="34"/>
    </row>
    <row r="48" spans="7:13">
      <c r="G48" s="34" t="s">
        <v>226</v>
      </c>
      <c r="I48" s="34"/>
      <c r="J48" s="34"/>
      <c r="K48" s="34"/>
      <c r="L48" s="34"/>
      <c r="M48" s="34"/>
    </row>
    <row r="49" spans="1:13">
      <c r="G49" s="34"/>
      <c r="I49" s="34"/>
      <c r="J49" s="34"/>
      <c r="K49" s="34"/>
      <c r="L49" s="34"/>
      <c r="M49" s="34"/>
    </row>
    <row r="50" spans="1:13">
      <c r="G50" s="34" t="s">
        <v>205</v>
      </c>
      <c r="I50" s="34"/>
      <c r="J50" s="34"/>
      <c r="K50" s="34"/>
      <c r="L50" s="34"/>
      <c r="M50" s="34"/>
    </row>
    <row r="51" spans="1:13">
      <c r="I51" s="116"/>
      <c r="J51" s="116"/>
      <c r="K51" s="34"/>
      <c r="L51" s="34"/>
      <c r="M51" s="34"/>
    </row>
    <row r="52" spans="1:13" ht="33.75" customHeight="1">
      <c r="G52" s="115" t="s">
        <v>206</v>
      </c>
      <c r="H52" s="114"/>
      <c r="I52" s="351" t="s">
        <v>207</v>
      </c>
      <c r="J52" s="351"/>
      <c r="K52" s="351"/>
      <c r="L52" s="351"/>
      <c r="M52" s="351"/>
    </row>
    <row r="53" spans="1:13" ht="33.75" customHeight="1">
      <c r="G53" s="351" t="s">
        <v>208</v>
      </c>
      <c r="H53" s="351"/>
      <c r="I53" s="351" t="s">
        <v>209</v>
      </c>
      <c r="J53" s="351"/>
      <c r="K53" s="351"/>
      <c r="L53" s="351"/>
      <c r="M53" s="351"/>
    </row>
    <row r="54" spans="1:13" ht="33.75" customHeight="1">
      <c r="G54" s="351" t="s">
        <v>210</v>
      </c>
      <c r="H54" s="351"/>
      <c r="I54" s="351" t="s">
        <v>211</v>
      </c>
      <c r="J54" s="351"/>
      <c r="K54" s="351"/>
      <c r="L54" s="351"/>
      <c r="M54" s="351"/>
    </row>
    <row r="55" spans="1:13" ht="47.25" customHeight="1">
      <c r="G55" s="351" t="s">
        <v>212</v>
      </c>
      <c r="H55" s="351"/>
      <c r="I55" s="355" t="s">
        <v>213</v>
      </c>
      <c r="J55" s="351"/>
      <c r="K55" s="351"/>
      <c r="L55" s="351"/>
      <c r="M55" s="351"/>
    </row>
    <row r="56" spans="1:13" ht="33.75" customHeight="1">
      <c r="G56" s="351" t="s">
        <v>214</v>
      </c>
      <c r="H56" s="351"/>
      <c r="I56" s="351" t="s">
        <v>224</v>
      </c>
      <c r="J56" s="351"/>
      <c r="K56" s="351"/>
      <c r="L56" s="351"/>
      <c r="M56" s="351"/>
    </row>
    <row r="57" spans="1:13" ht="33.75" customHeight="1">
      <c r="G57" s="355" t="s">
        <v>336</v>
      </c>
      <c r="H57" s="351"/>
      <c r="I57" s="351" t="s">
        <v>215</v>
      </c>
      <c r="J57" s="351"/>
      <c r="K57" s="351"/>
      <c r="L57" s="351"/>
      <c r="M57" s="351"/>
    </row>
    <row r="59" spans="1:13">
      <c r="A59" s="160"/>
      <c r="B59" s="95"/>
      <c r="C59" s="95"/>
      <c r="D59" s="95"/>
      <c r="E59" s="95"/>
      <c r="F59" s="95"/>
      <c r="G59" s="95"/>
    </row>
    <row r="60" spans="1:13">
      <c r="A60" s="95"/>
      <c r="B60" s="95"/>
      <c r="C60" s="95"/>
      <c r="D60" s="95"/>
      <c r="E60" s="95"/>
      <c r="F60" s="95"/>
      <c r="G60" s="95"/>
    </row>
    <row r="61" spans="1:13">
      <c r="A61" s="95"/>
      <c r="B61" s="95"/>
      <c r="C61" s="95"/>
      <c r="D61" s="95"/>
      <c r="E61" s="95"/>
      <c r="F61" s="95"/>
      <c r="G61" s="95"/>
    </row>
    <row r="62" spans="1:13">
      <c r="A62" s="95"/>
      <c r="B62" s="91"/>
      <c r="C62" s="91"/>
      <c r="D62" s="91"/>
      <c r="E62" s="91"/>
      <c r="F62" s="91"/>
      <c r="G62" s="91"/>
    </row>
    <row r="63" spans="1:13">
      <c r="A63" s="91"/>
      <c r="B63" s="91"/>
      <c r="C63" s="91"/>
      <c r="D63" s="91"/>
      <c r="E63" s="91"/>
      <c r="F63" s="91"/>
      <c r="G63" s="91"/>
    </row>
    <row r="64" spans="1:13">
      <c r="A64" s="91"/>
      <c r="B64" s="91"/>
      <c r="C64" s="91"/>
      <c r="D64" s="91"/>
      <c r="E64" s="91"/>
      <c r="F64" s="91"/>
      <c r="G64" s="91"/>
    </row>
    <row r="65" spans="1:7">
      <c r="A65" s="91"/>
      <c r="B65" s="91"/>
      <c r="C65" s="91"/>
      <c r="D65" s="91"/>
      <c r="E65" s="91"/>
      <c r="F65" s="91"/>
      <c r="G65" s="91"/>
    </row>
    <row r="66" spans="1:7">
      <c r="A66" s="91"/>
      <c r="B66" s="91"/>
      <c r="C66" s="91"/>
      <c r="D66" s="91"/>
      <c r="E66" s="91"/>
      <c r="F66" s="91"/>
      <c r="G66" s="91"/>
    </row>
  </sheetData>
  <mergeCells count="23">
    <mergeCell ref="G53:H53"/>
    <mergeCell ref="I53:M53"/>
    <mergeCell ref="I57:M57"/>
    <mergeCell ref="G57:H57"/>
    <mergeCell ref="G56:H56"/>
    <mergeCell ref="G55:H55"/>
    <mergeCell ref="I54:M54"/>
    <mergeCell ref="I55:M55"/>
    <mergeCell ref="I56:M56"/>
    <mergeCell ref="G54:H54"/>
    <mergeCell ref="J22:K22"/>
    <mergeCell ref="J23:K23"/>
    <mergeCell ref="J24:K24"/>
    <mergeCell ref="I52:M52"/>
    <mergeCell ref="H22:I22"/>
    <mergeCell ref="H24:I24"/>
    <mergeCell ref="H23:I23"/>
    <mergeCell ref="L22:M22"/>
    <mergeCell ref="N22:O22"/>
    <mergeCell ref="N24:O24"/>
    <mergeCell ref="N23:O23"/>
    <mergeCell ref="L24:M24"/>
    <mergeCell ref="L23:M23"/>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J75"/>
  <sheetViews>
    <sheetView workbookViewId="0">
      <selection activeCell="I1" sqref="I1"/>
    </sheetView>
  </sheetViews>
  <sheetFormatPr baseColWidth="10" defaultRowHeight="12.75"/>
  <cols>
    <col min="1" max="1" width="31.7109375" style="34" customWidth="1"/>
    <col min="2" max="6" width="11.42578125" style="34"/>
    <col min="7" max="7" width="34.7109375" style="34" customWidth="1"/>
    <col min="8" max="16384" width="11.42578125" style="34"/>
  </cols>
  <sheetData>
    <row r="1" spans="1:10">
      <c r="A1" s="32" t="s">
        <v>5</v>
      </c>
      <c r="B1" s="33"/>
      <c r="C1" s="33"/>
      <c r="D1" s="33"/>
      <c r="E1" s="33"/>
      <c r="F1" s="33"/>
      <c r="G1" s="33"/>
      <c r="H1" s="33"/>
      <c r="I1" s="33"/>
      <c r="J1" s="33"/>
    </row>
    <row r="2" spans="1:10">
      <c r="A2" s="33"/>
      <c r="B2" s="33"/>
      <c r="C2" s="33"/>
      <c r="D2" s="33"/>
      <c r="E2" s="33"/>
      <c r="F2" s="33"/>
      <c r="G2" s="33"/>
      <c r="H2" s="33"/>
      <c r="I2" s="33"/>
      <c r="J2" s="33"/>
    </row>
    <row r="3" spans="1:10">
      <c r="A3" s="33"/>
      <c r="B3" s="33"/>
      <c r="C3" s="33"/>
      <c r="D3" s="33"/>
      <c r="E3" s="33"/>
      <c r="F3" s="33"/>
      <c r="G3" s="33"/>
      <c r="H3" s="33"/>
      <c r="I3" s="33"/>
      <c r="J3" s="33"/>
    </row>
    <row r="4" spans="1:10">
      <c r="A4" s="35" t="s">
        <v>6</v>
      </c>
      <c r="B4" s="33"/>
      <c r="C4" s="33"/>
      <c r="D4" s="33"/>
      <c r="E4" s="33"/>
      <c r="F4" s="33"/>
      <c r="G4" s="33"/>
      <c r="H4" s="33"/>
      <c r="I4" s="33"/>
      <c r="J4" s="33"/>
    </row>
    <row r="5" spans="1:10">
      <c r="A5" s="33"/>
      <c r="B5" s="33"/>
      <c r="C5" s="33"/>
      <c r="D5" s="33"/>
      <c r="E5" s="33"/>
      <c r="F5" s="33"/>
      <c r="G5" s="33"/>
      <c r="H5" s="33"/>
      <c r="I5" s="33"/>
      <c r="J5" s="33"/>
    </row>
    <row r="6" spans="1:10">
      <c r="A6" s="36" t="s">
        <v>7</v>
      </c>
      <c r="B6" s="33"/>
      <c r="C6" s="33"/>
      <c r="D6" s="33"/>
      <c r="E6" s="36" t="s">
        <v>8</v>
      </c>
      <c r="F6" s="37"/>
      <c r="G6" s="33"/>
      <c r="H6" s="33"/>
      <c r="I6" s="33"/>
      <c r="J6" s="33"/>
    </row>
    <row r="7" spans="1:10" ht="13.5" thickBot="1">
      <c r="A7" s="33"/>
      <c r="B7" s="38"/>
      <c r="C7" s="38"/>
      <c r="D7" s="33"/>
      <c r="E7" s="33"/>
      <c r="F7" s="33"/>
      <c r="G7" s="33"/>
      <c r="H7" s="33"/>
      <c r="I7" s="33"/>
      <c r="J7" s="33"/>
    </row>
    <row r="8" spans="1:10" ht="34.5" thickBot="1">
      <c r="A8" s="39" t="s">
        <v>9</v>
      </c>
      <c r="B8" s="40" t="s">
        <v>10</v>
      </c>
      <c r="C8" s="41" t="s">
        <v>11</v>
      </c>
      <c r="D8" s="33"/>
      <c r="E8" s="39" t="s">
        <v>9</v>
      </c>
      <c r="F8" s="40" t="s">
        <v>12</v>
      </c>
      <c r="G8" s="42" t="s">
        <v>13</v>
      </c>
      <c r="H8" s="42" t="s">
        <v>14</v>
      </c>
      <c r="I8" s="43" t="s">
        <v>15</v>
      </c>
      <c r="J8" s="44"/>
    </row>
    <row r="9" spans="1:10" ht="22.5">
      <c r="A9" s="329" t="s">
        <v>16</v>
      </c>
      <c r="B9" s="330"/>
      <c r="C9" s="330"/>
      <c r="D9" s="331"/>
      <c r="E9" s="330" t="s">
        <v>17</v>
      </c>
      <c r="F9" s="332">
        <v>2.5</v>
      </c>
      <c r="G9" s="333" t="s">
        <v>18</v>
      </c>
      <c r="H9" s="330"/>
      <c r="I9" s="332">
        <v>0.1</v>
      </c>
      <c r="J9" s="33"/>
    </row>
    <row r="10" spans="1:10" ht="23.25" customHeight="1">
      <c r="A10" s="330" t="s">
        <v>19</v>
      </c>
      <c r="B10" s="330">
        <v>7</v>
      </c>
      <c r="C10" s="330">
        <v>10</v>
      </c>
      <c r="D10" s="331"/>
      <c r="E10" s="330" t="s">
        <v>20</v>
      </c>
      <c r="F10" s="332">
        <v>2.9</v>
      </c>
      <c r="G10" s="333" t="s">
        <v>18</v>
      </c>
      <c r="H10" s="330"/>
      <c r="I10" s="332">
        <v>0.2</v>
      </c>
      <c r="J10" s="33"/>
    </row>
    <row r="11" spans="1:10" ht="23.25" customHeight="1">
      <c r="A11" s="330" t="s">
        <v>21</v>
      </c>
      <c r="B11" s="330">
        <v>10</v>
      </c>
      <c r="C11" s="330">
        <v>15</v>
      </c>
      <c r="D11" s="331"/>
      <c r="E11" s="330" t="s">
        <v>22</v>
      </c>
      <c r="F11" s="332">
        <v>3</v>
      </c>
      <c r="G11" s="333" t="s">
        <v>18</v>
      </c>
      <c r="H11" s="330"/>
      <c r="I11" s="332">
        <v>0.5</v>
      </c>
      <c r="J11" s="33"/>
    </row>
    <row r="12" spans="1:10" ht="23.25" customHeight="1">
      <c r="A12" s="330" t="s">
        <v>23</v>
      </c>
      <c r="B12" s="330">
        <v>6</v>
      </c>
      <c r="C12" s="330">
        <v>10</v>
      </c>
      <c r="D12" s="331"/>
      <c r="E12" s="330" t="s">
        <v>24</v>
      </c>
      <c r="F12" s="332">
        <v>3</v>
      </c>
      <c r="G12" s="333" t="s">
        <v>18</v>
      </c>
      <c r="H12" s="330"/>
      <c r="I12" s="332">
        <v>0.5</v>
      </c>
      <c r="J12" s="33"/>
    </row>
    <row r="13" spans="1:10" ht="23.25" customHeight="1">
      <c r="A13" s="330" t="s">
        <v>25</v>
      </c>
      <c r="B13" s="330">
        <v>5.5</v>
      </c>
      <c r="C13" s="330"/>
      <c r="D13" s="331"/>
      <c r="E13" s="330" t="s">
        <v>26</v>
      </c>
      <c r="F13" s="332">
        <v>3.2</v>
      </c>
      <c r="G13" s="333" t="s">
        <v>18</v>
      </c>
      <c r="H13" s="330"/>
      <c r="I13" s="332">
        <v>0.8</v>
      </c>
      <c r="J13" s="33"/>
    </row>
    <row r="14" spans="1:10" ht="23.25" customHeight="1">
      <c r="A14" s="330" t="s">
        <v>27</v>
      </c>
      <c r="B14" s="330">
        <v>4</v>
      </c>
      <c r="C14" s="330">
        <v>6</v>
      </c>
      <c r="D14" s="331"/>
      <c r="E14" s="330" t="s">
        <v>28</v>
      </c>
      <c r="F14" s="332">
        <v>3.2</v>
      </c>
      <c r="G14" s="333" t="s">
        <v>18</v>
      </c>
      <c r="H14" s="330"/>
      <c r="I14" s="332" t="s">
        <v>29</v>
      </c>
      <c r="J14" s="33"/>
    </row>
    <row r="15" spans="1:10" ht="23.25" customHeight="1">
      <c r="A15" s="330" t="s">
        <v>30</v>
      </c>
      <c r="B15" s="330">
        <v>17</v>
      </c>
      <c r="C15" s="330">
        <v>19</v>
      </c>
      <c r="D15" s="331"/>
      <c r="E15" s="330" t="s">
        <v>31</v>
      </c>
      <c r="F15" s="332" t="s">
        <v>32</v>
      </c>
      <c r="G15" s="333" t="s">
        <v>18</v>
      </c>
      <c r="H15" s="330"/>
      <c r="I15" s="332" t="s">
        <v>33</v>
      </c>
      <c r="J15" s="33"/>
    </row>
    <row r="16" spans="1:10" ht="23.25" customHeight="1">
      <c r="A16" s="330" t="s">
        <v>34</v>
      </c>
      <c r="B16" s="330">
        <v>12</v>
      </c>
      <c r="C16" s="330">
        <v>19</v>
      </c>
      <c r="D16" s="331"/>
      <c r="E16" s="330" t="s">
        <v>35</v>
      </c>
      <c r="F16" s="332">
        <v>3.2</v>
      </c>
      <c r="G16" s="333" t="s">
        <v>18</v>
      </c>
      <c r="H16" s="330"/>
      <c r="I16" s="332" t="s">
        <v>29</v>
      </c>
      <c r="J16" s="33"/>
    </row>
    <row r="17" spans="1:10" ht="19.5" customHeight="1">
      <c r="A17" s="330" t="s">
        <v>36</v>
      </c>
      <c r="B17" s="330">
        <v>8</v>
      </c>
      <c r="C17" s="330">
        <v>15</v>
      </c>
      <c r="D17" s="331"/>
      <c r="E17" s="330" t="s">
        <v>37</v>
      </c>
      <c r="F17" s="332" t="s">
        <v>38</v>
      </c>
      <c r="G17" s="333" t="s">
        <v>39</v>
      </c>
      <c r="H17" s="330" t="s">
        <v>40</v>
      </c>
      <c r="I17" s="332" t="s">
        <v>41</v>
      </c>
      <c r="J17" s="33"/>
    </row>
    <row r="18" spans="1:10">
      <c r="A18" s="329" t="s">
        <v>42</v>
      </c>
      <c r="B18" s="330"/>
      <c r="C18" s="330"/>
      <c r="D18" s="331"/>
      <c r="E18" s="330" t="s">
        <v>43</v>
      </c>
      <c r="F18" s="332">
        <v>3.3</v>
      </c>
      <c r="G18" s="333"/>
      <c r="H18" s="330"/>
      <c r="I18" s="332" t="s">
        <v>44</v>
      </c>
      <c r="J18" s="33"/>
    </row>
    <row r="19" spans="1:10">
      <c r="A19" s="330" t="s">
        <v>45</v>
      </c>
      <c r="B19" s="330">
        <v>4.5</v>
      </c>
      <c r="C19" s="330">
        <v>8</v>
      </c>
      <c r="D19" s="331"/>
      <c r="E19" s="330" t="s">
        <v>46</v>
      </c>
      <c r="F19" s="332">
        <v>3.3</v>
      </c>
      <c r="G19" s="333"/>
      <c r="H19" s="330"/>
      <c r="I19" s="332" t="s">
        <v>44</v>
      </c>
      <c r="J19" s="33"/>
    </row>
    <row r="20" spans="1:10">
      <c r="A20" s="330" t="s">
        <v>47</v>
      </c>
      <c r="B20" s="330">
        <v>3</v>
      </c>
      <c r="C20" s="330">
        <v>9</v>
      </c>
      <c r="D20" s="331"/>
      <c r="E20" s="330" t="s">
        <v>48</v>
      </c>
      <c r="F20" s="332" t="s">
        <v>49</v>
      </c>
      <c r="G20" s="333"/>
      <c r="H20" s="330"/>
      <c r="I20" s="332" t="s">
        <v>50</v>
      </c>
      <c r="J20" s="33"/>
    </row>
    <row r="21" spans="1:10">
      <c r="A21" s="330" t="s">
        <v>51</v>
      </c>
      <c r="B21" s="330">
        <v>7.5</v>
      </c>
      <c r="C21" s="330">
        <v>9</v>
      </c>
      <c r="D21" s="331"/>
      <c r="E21" s="330" t="s">
        <v>52</v>
      </c>
      <c r="F21" s="332">
        <v>3.5</v>
      </c>
      <c r="G21" s="333" t="s">
        <v>53</v>
      </c>
      <c r="H21" s="330"/>
      <c r="I21" s="332">
        <v>0.8</v>
      </c>
      <c r="J21" s="33"/>
    </row>
    <row r="22" spans="1:10">
      <c r="A22" s="330" t="s">
        <v>54</v>
      </c>
      <c r="B22" s="330">
        <v>7.6</v>
      </c>
      <c r="C22" s="330"/>
      <c r="D22" s="331"/>
      <c r="E22" s="330" t="s">
        <v>55</v>
      </c>
      <c r="F22" s="332" t="s">
        <v>56</v>
      </c>
      <c r="G22" s="333"/>
      <c r="H22" s="330"/>
      <c r="I22" s="332">
        <v>0.4</v>
      </c>
      <c r="J22" s="33"/>
    </row>
    <row r="23" spans="1:10">
      <c r="A23" s="330" t="s">
        <v>57</v>
      </c>
      <c r="B23" s="330">
        <v>2</v>
      </c>
      <c r="C23" s="330">
        <v>4</v>
      </c>
      <c r="D23" s="331"/>
      <c r="E23" s="330" t="s">
        <v>58</v>
      </c>
      <c r="F23" s="332">
        <v>3.5</v>
      </c>
      <c r="G23" s="333"/>
      <c r="H23" s="330"/>
      <c r="I23" s="332">
        <v>0.8</v>
      </c>
      <c r="J23" s="33"/>
    </row>
    <row r="24" spans="1:10" ht="31.5" customHeight="1">
      <c r="A24" s="330" t="s">
        <v>59</v>
      </c>
      <c r="B24" s="330">
        <v>3</v>
      </c>
      <c r="C24" s="330">
        <v>16</v>
      </c>
      <c r="D24" s="331"/>
      <c r="E24" s="330" t="s">
        <v>60</v>
      </c>
      <c r="F24" s="332">
        <v>3.5</v>
      </c>
      <c r="G24" s="333" t="s">
        <v>61</v>
      </c>
      <c r="H24" s="330" t="s">
        <v>62</v>
      </c>
      <c r="I24" s="332" t="s">
        <v>29</v>
      </c>
      <c r="J24" s="33"/>
    </row>
    <row r="25" spans="1:10">
      <c r="A25" s="334" t="s">
        <v>63</v>
      </c>
      <c r="B25" s="334">
        <v>2</v>
      </c>
      <c r="C25" s="334">
        <v>3.5</v>
      </c>
      <c r="D25" s="331"/>
      <c r="E25" s="330" t="s">
        <v>64</v>
      </c>
      <c r="F25" s="332" t="s">
        <v>65</v>
      </c>
      <c r="G25" s="333"/>
      <c r="H25" s="330"/>
      <c r="I25" s="332">
        <v>0.5</v>
      </c>
      <c r="J25" s="33"/>
    </row>
    <row r="26" spans="1:10">
      <c r="A26" s="330" t="s">
        <v>66</v>
      </c>
      <c r="B26" s="330"/>
      <c r="C26" s="330">
        <v>0.01</v>
      </c>
      <c r="D26" s="331"/>
      <c r="E26" s="330" t="s">
        <v>67</v>
      </c>
      <c r="F26" s="332" t="s">
        <v>49</v>
      </c>
      <c r="G26" s="333" t="s">
        <v>68</v>
      </c>
      <c r="H26" s="330"/>
      <c r="I26" s="332" t="s">
        <v>69</v>
      </c>
      <c r="J26" s="33"/>
    </row>
    <row r="27" spans="1:10" ht="26.25" customHeight="1">
      <c r="A27" s="330" t="s">
        <v>70</v>
      </c>
      <c r="B27" s="330">
        <v>4</v>
      </c>
      <c r="C27" s="330">
        <v>11</v>
      </c>
      <c r="D27" s="331"/>
      <c r="E27" s="330" t="s">
        <v>71</v>
      </c>
      <c r="F27" s="332">
        <v>3.7</v>
      </c>
      <c r="G27" s="333" t="s">
        <v>72</v>
      </c>
      <c r="H27" s="330"/>
      <c r="I27" s="332">
        <v>0.5</v>
      </c>
      <c r="J27" s="33"/>
    </row>
    <row r="28" spans="1:10" ht="26.25" customHeight="1">
      <c r="A28" s="330" t="s">
        <v>73</v>
      </c>
      <c r="B28" s="330">
        <v>4.2</v>
      </c>
      <c r="C28" s="330">
        <v>7</v>
      </c>
      <c r="D28" s="331"/>
      <c r="E28" s="330" t="s">
        <v>74</v>
      </c>
      <c r="F28" s="332">
        <v>3.8</v>
      </c>
      <c r="G28" s="333" t="s">
        <v>72</v>
      </c>
      <c r="H28" s="330" t="s">
        <v>40</v>
      </c>
      <c r="I28" s="332" t="s">
        <v>75</v>
      </c>
      <c r="J28" s="33"/>
    </row>
    <row r="29" spans="1:10" ht="26.25" customHeight="1">
      <c r="A29" s="334" t="s">
        <v>76</v>
      </c>
      <c r="B29" s="334">
        <v>5.6</v>
      </c>
      <c r="C29" s="334"/>
      <c r="D29" s="331"/>
      <c r="E29" s="330" t="s">
        <v>77</v>
      </c>
      <c r="F29" s="332">
        <v>3.8</v>
      </c>
      <c r="G29" s="333" t="s">
        <v>72</v>
      </c>
      <c r="H29" s="330"/>
      <c r="I29" s="332">
        <v>0.8</v>
      </c>
      <c r="J29" s="33"/>
    </row>
    <row r="30" spans="1:10" ht="26.25" customHeight="1">
      <c r="A30" s="330" t="s">
        <v>78</v>
      </c>
      <c r="B30" s="330">
        <v>4</v>
      </c>
      <c r="C30" s="330">
        <v>7</v>
      </c>
      <c r="D30" s="331"/>
      <c r="E30" s="330" t="s">
        <v>79</v>
      </c>
      <c r="F30" s="332">
        <v>4</v>
      </c>
      <c r="G30" s="333" t="s">
        <v>72</v>
      </c>
      <c r="H30" s="330"/>
      <c r="I30" s="332" t="s">
        <v>80</v>
      </c>
      <c r="J30" s="33"/>
    </row>
    <row r="31" spans="1:10" ht="26.25" customHeight="1">
      <c r="A31" s="329" t="s">
        <v>81</v>
      </c>
      <c r="B31" s="330"/>
      <c r="C31" s="330"/>
      <c r="D31" s="331"/>
      <c r="E31" s="330" t="s">
        <v>82</v>
      </c>
      <c r="F31" s="332">
        <v>4</v>
      </c>
      <c r="G31" s="333" t="s">
        <v>83</v>
      </c>
      <c r="H31" s="330" t="s">
        <v>40</v>
      </c>
      <c r="I31" s="332" t="s">
        <v>80</v>
      </c>
      <c r="J31" s="33"/>
    </row>
    <row r="32" spans="1:10" ht="26.25" customHeight="1">
      <c r="A32" s="330" t="s">
        <v>55</v>
      </c>
      <c r="B32" s="330"/>
      <c r="C32" s="330">
        <v>0.05</v>
      </c>
      <c r="D32" s="331"/>
      <c r="E32" s="330" t="s">
        <v>84</v>
      </c>
      <c r="F32" s="332">
        <v>4</v>
      </c>
      <c r="G32" s="333" t="s">
        <v>85</v>
      </c>
      <c r="H32" s="330" t="s">
        <v>40</v>
      </c>
      <c r="I32" s="335" t="s">
        <v>86</v>
      </c>
      <c r="J32" s="33"/>
    </row>
    <row r="33" spans="1:10">
      <c r="A33" s="330" t="s">
        <v>37</v>
      </c>
      <c r="B33" s="330"/>
      <c r="C33" s="330">
        <v>0.05</v>
      </c>
      <c r="D33" s="331"/>
      <c r="E33" s="330" t="s">
        <v>87</v>
      </c>
      <c r="F33" s="332" t="s">
        <v>88</v>
      </c>
      <c r="G33" s="333" t="s">
        <v>68</v>
      </c>
      <c r="H33" s="330"/>
      <c r="I33" s="332" t="s">
        <v>69</v>
      </c>
      <c r="J33" s="33"/>
    </row>
    <row r="34" spans="1:10" ht="28.5" customHeight="1">
      <c r="A34" s="329" t="s">
        <v>89</v>
      </c>
      <c r="B34" s="330"/>
      <c r="C34" s="330"/>
      <c r="D34" s="331"/>
      <c r="E34" s="330" t="s">
        <v>66</v>
      </c>
      <c r="F34" s="332" t="s">
        <v>90</v>
      </c>
      <c r="G34" s="333" t="s">
        <v>91</v>
      </c>
      <c r="H34" s="330"/>
      <c r="I34" s="335" t="s">
        <v>92</v>
      </c>
      <c r="J34" s="33"/>
    </row>
    <row r="35" spans="1:10">
      <c r="A35" s="330" t="s">
        <v>93</v>
      </c>
      <c r="B35" s="330">
        <v>5.6</v>
      </c>
      <c r="C35" s="330">
        <v>8</v>
      </c>
      <c r="D35" s="331"/>
      <c r="E35" s="330" t="s">
        <v>94</v>
      </c>
      <c r="F35" s="332" t="s">
        <v>90</v>
      </c>
      <c r="G35" s="333"/>
      <c r="H35" s="330"/>
      <c r="I35" s="335" t="s">
        <v>95</v>
      </c>
      <c r="J35" s="33"/>
    </row>
    <row r="36" spans="1:10">
      <c r="A36" s="330" t="s">
        <v>96</v>
      </c>
      <c r="B36" s="330">
        <v>5</v>
      </c>
      <c r="C36" s="330">
        <v>10</v>
      </c>
      <c r="D36" s="331"/>
      <c r="E36" s="331"/>
      <c r="F36" s="331"/>
      <c r="G36" s="331"/>
      <c r="H36" s="331"/>
      <c r="I36" s="331"/>
      <c r="J36" s="33"/>
    </row>
    <row r="37" spans="1:10">
      <c r="A37" s="330" t="s">
        <v>97</v>
      </c>
      <c r="B37" s="330">
        <v>5</v>
      </c>
      <c r="C37" s="330">
        <v>14</v>
      </c>
      <c r="D37" s="331"/>
      <c r="E37" s="331"/>
      <c r="F37" s="331"/>
      <c r="G37" s="331"/>
      <c r="H37" s="331"/>
      <c r="I37" s="331"/>
      <c r="J37" s="33"/>
    </row>
    <row r="38" spans="1:10">
      <c r="A38" s="330" t="s">
        <v>98</v>
      </c>
      <c r="B38" s="330">
        <v>4</v>
      </c>
      <c r="C38" s="330"/>
      <c r="D38" s="331"/>
      <c r="E38" s="331"/>
      <c r="F38" s="331"/>
      <c r="G38" s="331"/>
      <c r="H38" s="331"/>
      <c r="I38" s="331"/>
      <c r="J38" s="33"/>
    </row>
    <row r="39" spans="1:10">
      <c r="A39" s="330" t="s">
        <v>99</v>
      </c>
      <c r="B39" s="330">
        <v>1.4</v>
      </c>
      <c r="C39" s="330">
        <v>4.5</v>
      </c>
      <c r="D39" s="331"/>
      <c r="E39" s="331"/>
      <c r="F39" s="331"/>
      <c r="G39" s="331"/>
      <c r="H39" s="331"/>
      <c r="I39" s="331"/>
      <c r="J39" s="33"/>
    </row>
    <row r="40" spans="1:10">
      <c r="A40" s="330" t="s">
        <v>100</v>
      </c>
      <c r="B40" s="330">
        <v>28</v>
      </c>
      <c r="C40" s="330">
        <v>33</v>
      </c>
      <c r="D40" s="331"/>
      <c r="E40" s="336"/>
      <c r="F40" s="337"/>
      <c r="G40" s="331"/>
      <c r="H40" s="331"/>
      <c r="I40" s="331"/>
      <c r="J40" s="33"/>
    </row>
    <row r="41" spans="1:10">
      <c r="A41" s="329" t="s">
        <v>101</v>
      </c>
      <c r="B41" s="330"/>
      <c r="C41" s="330"/>
      <c r="D41" s="331"/>
      <c r="E41" s="331"/>
      <c r="F41" s="337"/>
      <c r="G41" s="331"/>
      <c r="H41" s="331"/>
      <c r="I41" s="331"/>
      <c r="J41" s="33"/>
    </row>
    <row r="42" spans="1:10">
      <c r="A42" s="330" t="s">
        <v>102</v>
      </c>
      <c r="B42" s="330">
        <v>7</v>
      </c>
      <c r="C42" s="330">
        <v>12</v>
      </c>
      <c r="D42" s="331"/>
      <c r="E42" s="331"/>
      <c r="F42" s="337"/>
      <c r="G42" s="331"/>
      <c r="H42" s="331"/>
      <c r="I42" s="331"/>
      <c r="J42" s="33"/>
    </row>
    <row r="43" spans="1:10">
      <c r="A43" s="330" t="s">
        <v>103</v>
      </c>
      <c r="B43" s="330">
        <v>3</v>
      </c>
      <c r="C43" s="330">
        <v>5</v>
      </c>
      <c r="D43" s="331"/>
      <c r="E43" s="331"/>
      <c r="F43" s="337"/>
      <c r="G43" s="337"/>
      <c r="H43" s="331"/>
      <c r="I43" s="331"/>
      <c r="J43" s="33"/>
    </row>
    <row r="44" spans="1:10">
      <c r="A44" s="330" t="s">
        <v>104</v>
      </c>
      <c r="B44" s="330">
        <v>7</v>
      </c>
      <c r="C44" s="330">
        <v>9</v>
      </c>
      <c r="D44" s="331"/>
      <c r="E44" s="331"/>
      <c r="F44" s="337"/>
      <c r="G44" s="337"/>
      <c r="H44" s="331"/>
      <c r="I44" s="331"/>
      <c r="J44" s="33"/>
    </row>
    <row r="45" spans="1:10">
      <c r="A45" s="330" t="s">
        <v>105</v>
      </c>
      <c r="B45" s="330">
        <v>8</v>
      </c>
      <c r="C45" s="330">
        <v>25</v>
      </c>
      <c r="D45" s="331"/>
      <c r="E45" s="331"/>
      <c r="F45" s="337"/>
      <c r="G45" s="337"/>
      <c r="H45" s="331"/>
      <c r="I45" s="331"/>
      <c r="J45" s="33"/>
    </row>
    <row r="46" spans="1:10">
      <c r="A46" s="330" t="s">
        <v>106</v>
      </c>
      <c r="B46" s="330">
        <v>2.5</v>
      </c>
      <c r="C46" s="330">
        <v>5</v>
      </c>
      <c r="D46" s="331"/>
      <c r="E46" s="331"/>
      <c r="F46" s="337"/>
      <c r="G46" s="337"/>
      <c r="H46" s="331"/>
      <c r="I46" s="331"/>
      <c r="J46" s="33"/>
    </row>
    <row r="47" spans="1:10">
      <c r="A47" s="330" t="s">
        <v>107</v>
      </c>
      <c r="B47" s="330">
        <v>3.5</v>
      </c>
      <c r="C47" s="330"/>
      <c r="D47" s="331"/>
      <c r="E47" s="331"/>
      <c r="F47" s="337"/>
      <c r="G47" s="331"/>
      <c r="H47" s="331"/>
      <c r="I47" s="331"/>
      <c r="J47" s="33"/>
    </row>
    <row r="48" spans="1:10">
      <c r="A48" s="330" t="s">
        <v>108</v>
      </c>
      <c r="B48" s="330">
        <v>1.8</v>
      </c>
      <c r="C48" s="330">
        <v>3.8</v>
      </c>
      <c r="D48" s="331"/>
      <c r="E48" s="331"/>
      <c r="F48" s="337"/>
      <c r="G48" s="331"/>
      <c r="H48" s="331"/>
      <c r="I48" s="331"/>
      <c r="J48" s="33"/>
    </row>
    <row r="49" spans="1:10">
      <c r="A49" s="330" t="s">
        <v>109</v>
      </c>
      <c r="B49" s="330">
        <v>5.8</v>
      </c>
      <c r="C49" s="330"/>
      <c r="D49" s="331"/>
      <c r="E49" s="331"/>
      <c r="F49" s="337"/>
      <c r="G49" s="331"/>
      <c r="H49" s="331"/>
      <c r="I49" s="331"/>
      <c r="J49" s="33"/>
    </row>
    <row r="50" spans="1:10">
      <c r="A50" s="329" t="s">
        <v>110</v>
      </c>
      <c r="B50" s="330"/>
      <c r="C50" s="330"/>
      <c r="D50" s="331"/>
      <c r="E50" s="331"/>
      <c r="F50" s="337"/>
      <c r="G50" s="331"/>
      <c r="H50" s="331"/>
      <c r="I50" s="331"/>
      <c r="J50" s="33"/>
    </row>
    <row r="51" spans="1:10">
      <c r="A51" s="330" t="s">
        <v>111</v>
      </c>
      <c r="B51" s="330">
        <v>2.5</v>
      </c>
      <c r="C51" s="330">
        <v>8</v>
      </c>
      <c r="D51" s="331"/>
      <c r="E51" s="331"/>
      <c r="F51" s="337"/>
      <c r="G51" s="331"/>
      <c r="H51" s="331"/>
      <c r="I51" s="331"/>
      <c r="J51" s="33"/>
    </row>
    <row r="52" spans="1:10">
      <c r="A52" s="330" t="s">
        <v>112</v>
      </c>
      <c r="B52" s="330">
        <v>6</v>
      </c>
      <c r="C52" s="330">
        <v>8</v>
      </c>
      <c r="D52" s="331"/>
      <c r="E52" s="331"/>
      <c r="F52" s="337"/>
      <c r="G52" s="331"/>
      <c r="H52" s="331"/>
      <c r="I52" s="331"/>
      <c r="J52" s="33"/>
    </row>
    <row r="53" spans="1:10">
      <c r="A53" s="330" t="s">
        <v>113</v>
      </c>
      <c r="B53" s="330">
        <v>2.5</v>
      </c>
      <c r="C53" s="330">
        <v>5</v>
      </c>
      <c r="D53" s="331"/>
      <c r="E53" s="331"/>
      <c r="F53" s="337"/>
      <c r="G53" s="331"/>
      <c r="H53" s="331"/>
      <c r="I53" s="331"/>
      <c r="J53" s="33"/>
    </row>
    <row r="54" spans="1:10">
      <c r="A54" s="330" t="s">
        <v>114</v>
      </c>
      <c r="B54" s="330">
        <v>8</v>
      </c>
      <c r="C54" s="330">
        <v>20</v>
      </c>
      <c r="D54" s="331"/>
      <c r="E54" s="331"/>
      <c r="F54" s="337"/>
      <c r="G54" s="331"/>
      <c r="H54" s="331"/>
      <c r="I54" s="331"/>
      <c r="J54" s="33"/>
    </row>
    <row r="55" spans="1:10">
      <c r="A55" s="330" t="s">
        <v>115</v>
      </c>
      <c r="B55" s="330">
        <v>3</v>
      </c>
      <c r="C55" s="330">
        <v>5</v>
      </c>
      <c r="D55" s="331"/>
      <c r="E55" s="331"/>
      <c r="F55" s="331"/>
      <c r="G55" s="331"/>
      <c r="H55" s="331"/>
      <c r="I55" s="331"/>
      <c r="J55" s="33"/>
    </row>
    <row r="56" spans="1:10">
      <c r="A56" s="330" t="s">
        <v>116</v>
      </c>
      <c r="B56" s="330">
        <v>5</v>
      </c>
      <c r="C56" s="330">
        <v>8</v>
      </c>
      <c r="D56" s="331"/>
      <c r="E56" s="331"/>
      <c r="F56" s="331"/>
      <c r="G56" s="331"/>
      <c r="H56" s="331"/>
      <c r="I56" s="331"/>
      <c r="J56" s="33"/>
    </row>
    <row r="57" spans="1:10">
      <c r="A57" s="330" t="s">
        <v>117</v>
      </c>
      <c r="B57" s="330">
        <v>3</v>
      </c>
      <c r="C57" s="330">
        <v>5</v>
      </c>
      <c r="D57" s="331"/>
      <c r="E57" s="336"/>
      <c r="F57" s="331"/>
      <c r="G57" s="331"/>
      <c r="H57" s="331"/>
      <c r="I57" s="331"/>
      <c r="J57" s="33"/>
    </row>
    <row r="58" spans="1:10">
      <c r="A58" s="330" t="s">
        <v>118</v>
      </c>
      <c r="B58" s="330">
        <v>5</v>
      </c>
      <c r="C58" s="330"/>
      <c r="D58" s="331"/>
      <c r="E58" s="336"/>
      <c r="F58" s="331"/>
      <c r="G58" s="331"/>
      <c r="H58" s="331"/>
      <c r="I58" s="331"/>
      <c r="J58" s="33"/>
    </row>
    <row r="59" spans="1:10">
      <c r="A59" s="330" t="s">
        <v>119</v>
      </c>
      <c r="B59" s="330">
        <v>2.5</v>
      </c>
      <c r="C59" s="330"/>
      <c r="D59" s="331"/>
      <c r="E59" s="338"/>
      <c r="F59" s="331"/>
      <c r="G59" s="331"/>
      <c r="H59" s="331"/>
      <c r="I59" s="331"/>
      <c r="J59" s="33"/>
    </row>
    <row r="60" spans="1:10">
      <c r="A60" s="330" t="s">
        <v>120</v>
      </c>
      <c r="B60" s="330">
        <v>5</v>
      </c>
      <c r="C60" s="330"/>
      <c r="D60" s="331"/>
      <c r="E60" s="338"/>
      <c r="F60" s="331"/>
      <c r="G60" s="331"/>
      <c r="H60" s="331"/>
      <c r="I60" s="331"/>
      <c r="J60" s="33"/>
    </row>
    <row r="61" spans="1:10">
      <c r="A61" s="330" t="s">
        <v>121</v>
      </c>
      <c r="B61" s="330">
        <v>6</v>
      </c>
      <c r="C61" s="330">
        <v>8</v>
      </c>
      <c r="D61" s="331"/>
      <c r="E61" s="338"/>
      <c r="F61" s="331"/>
      <c r="G61" s="331"/>
      <c r="H61" s="331"/>
      <c r="I61" s="331"/>
      <c r="J61" s="33"/>
    </row>
    <row r="62" spans="1:10">
      <c r="A62" s="329" t="s">
        <v>122</v>
      </c>
      <c r="B62" s="330"/>
      <c r="C62" s="330"/>
      <c r="D62" s="331"/>
      <c r="E62" s="338"/>
      <c r="F62" s="331"/>
      <c r="G62" s="331"/>
      <c r="H62" s="331"/>
      <c r="I62" s="331"/>
      <c r="J62" s="33"/>
    </row>
    <row r="63" spans="1:10">
      <c r="A63" s="330" t="s">
        <v>123</v>
      </c>
      <c r="B63" s="330"/>
      <c r="C63" s="330"/>
      <c r="D63" s="331"/>
      <c r="E63" s="338"/>
      <c r="F63" s="331"/>
      <c r="G63" s="331"/>
      <c r="H63" s="331"/>
      <c r="I63" s="331"/>
      <c r="J63" s="33"/>
    </row>
    <row r="64" spans="1:10">
      <c r="A64" s="339" t="s">
        <v>124</v>
      </c>
      <c r="B64" s="330">
        <v>0.5</v>
      </c>
      <c r="C64" s="330">
        <v>0.8</v>
      </c>
      <c r="D64" s="331"/>
      <c r="E64" s="338"/>
      <c r="F64" s="331"/>
      <c r="G64" s="331"/>
      <c r="H64" s="331"/>
      <c r="I64" s="331"/>
      <c r="J64" s="33"/>
    </row>
    <row r="65" spans="1:10">
      <c r="A65" s="339" t="s">
        <v>125</v>
      </c>
      <c r="B65" s="330">
        <v>1.2</v>
      </c>
      <c r="C65" s="330">
        <v>1.6</v>
      </c>
      <c r="D65" s="331"/>
      <c r="E65" s="338"/>
      <c r="F65" s="331"/>
      <c r="G65" s="331"/>
      <c r="H65" s="331"/>
      <c r="I65" s="331"/>
      <c r="J65" s="33"/>
    </row>
    <row r="66" spans="1:10">
      <c r="A66" s="330" t="s">
        <v>126</v>
      </c>
      <c r="B66" s="330"/>
      <c r="C66" s="330"/>
      <c r="D66" s="331"/>
      <c r="E66" s="338"/>
      <c r="F66" s="331"/>
      <c r="G66" s="331"/>
      <c r="H66" s="331"/>
      <c r="I66" s="331"/>
      <c r="J66" s="33"/>
    </row>
    <row r="67" spans="1:10">
      <c r="A67" s="339" t="s">
        <v>127</v>
      </c>
      <c r="B67" s="330">
        <v>0.3</v>
      </c>
      <c r="C67" s="330">
        <v>0.5</v>
      </c>
      <c r="D67" s="331"/>
      <c r="E67" s="338"/>
      <c r="F67" s="331"/>
      <c r="G67" s="331"/>
      <c r="H67" s="331"/>
      <c r="I67" s="331"/>
      <c r="J67" s="33"/>
    </row>
    <row r="68" spans="1:10">
      <c r="A68" s="339" t="s">
        <v>128</v>
      </c>
      <c r="B68" s="330">
        <v>0.8</v>
      </c>
      <c r="C68" s="330">
        <v>1.5</v>
      </c>
      <c r="D68" s="331"/>
      <c r="E68" s="338"/>
      <c r="F68" s="331"/>
      <c r="G68" s="331"/>
      <c r="H68" s="331"/>
      <c r="I68" s="331"/>
      <c r="J68" s="33"/>
    </row>
    <row r="69" spans="1:10">
      <c r="A69" s="330" t="s">
        <v>129</v>
      </c>
      <c r="B69" s="330">
        <v>0.6</v>
      </c>
      <c r="C69" s="330"/>
      <c r="D69" s="331"/>
      <c r="E69" s="338"/>
      <c r="F69" s="331"/>
      <c r="G69" s="331"/>
      <c r="H69" s="331"/>
      <c r="I69" s="331"/>
      <c r="J69" s="33"/>
    </row>
    <row r="70" spans="1:10">
      <c r="A70" s="330" t="s">
        <v>130</v>
      </c>
      <c r="B70" s="330">
        <v>0.5</v>
      </c>
      <c r="C70" s="330">
        <v>1.2</v>
      </c>
      <c r="D70" s="331"/>
      <c r="E70" s="331"/>
      <c r="F70" s="331"/>
      <c r="G70" s="331"/>
      <c r="H70" s="331"/>
      <c r="I70" s="331"/>
      <c r="J70" s="33"/>
    </row>
    <row r="71" spans="1:10">
      <c r="A71" s="330" t="s">
        <v>131</v>
      </c>
      <c r="B71" s="330">
        <v>0.8</v>
      </c>
      <c r="C71" s="330">
        <v>1.5</v>
      </c>
      <c r="D71" s="331"/>
      <c r="E71" s="331"/>
      <c r="F71" s="331"/>
      <c r="G71" s="331"/>
      <c r="H71" s="331"/>
      <c r="I71" s="331"/>
      <c r="J71" s="33"/>
    </row>
    <row r="72" spans="1:10">
      <c r="A72" s="330" t="s">
        <v>132</v>
      </c>
      <c r="B72" s="330">
        <v>1</v>
      </c>
      <c r="C72" s="330">
        <v>1.5</v>
      </c>
      <c r="D72" s="331"/>
      <c r="E72" s="331"/>
      <c r="F72" s="331"/>
      <c r="G72" s="331"/>
      <c r="H72" s="331"/>
      <c r="I72" s="331"/>
      <c r="J72" s="33"/>
    </row>
    <row r="73" spans="1:10">
      <c r="A73" s="330" t="s">
        <v>133</v>
      </c>
      <c r="B73" s="330">
        <v>5.5</v>
      </c>
      <c r="C73" s="330"/>
      <c r="D73" s="331"/>
      <c r="E73" s="331"/>
      <c r="F73" s="331"/>
      <c r="G73" s="331"/>
      <c r="H73" s="331"/>
      <c r="I73" s="331"/>
      <c r="J73" s="33"/>
    </row>
    <row r="74" spans="1:10">
      <c r="A74" s="329" t="s">
        <v>134</v>
      </c>
      <c r="B74" s="330"/>
      <c r="C74" s="330"/>
      <c r="D74" s="331"/>
      <c r="E74" s="331"/>
      <c r="F74" s="331"/>
      <c r="G74" s="331"/>
      <c r="H74" s="331"/>
      <c r="I74" s="331"/>
      <c r="J74" s="33"/>
    </row>
    <row r="75" spans="1:10">
      <c r="A75" s="330" t="s">
        <v>135</v>
      </c>
      <c r="B75" s="330">
        <v>6</v>
      </c>
      <c r="C75" s="330">
        <v>12</v>
      </c>
      <c r="D75" s="331"/>
      <c r="E75" s="331"/>
      <c r="F75" s="331"/>
      <c r="G75" s="331"/>
      <c r="H75" s="331"/>
      <c r="I75" s="331"/>
      <c r="J75" s="33"/>
    </row>
  </sheetData>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B1:W96"/>
  <sheetViews>
    <sheetView workbookViewId="0"/>
  </sheetViews>
  <sheetFormatPr baseColWidth="10" defaultRowHeight="12.75"/>
  <cols>
    <col min="1" max="1" width="2.7109375" style="1" customWidth="1"/>
    <col min="2" max="2" width="14.85546875" style="1" customWidth="1"/>
    <col min="3" max="3" width="9" style="5" customWidth="1"/>
    <col min="4" max="5" width="11.42578125" style="1"/>
    <col min="6" max="6" width="13.140625" style="1" customWidth="1"/>
    <col min="7" max="7" width="15" style="20" customWidth="1"/>
    <col min="8" max="8" width="2.42578125" style="1" customWidth="1"/>
    <col min="9" max="9" width="14.42578125" style="1" customWidth="1"/>
    <col min="10" max="10" width="9.85546875" style="1" customWidth="1"/>
    <col min="11" max="11" width="10.85546875" style="1" customWidth="1"/>
    <col min="12" max="12" width="12.5703125" style="1" customWidth="1"/>
    <col min="13" max="13" width="11.42578125" style="1"/>
    <col min="14" max="14" width="13" style="20" customWidth="1"/>
    <col min="15" max="15" width="2.85546875" style="1" customWidth="1"/>
    <col min="16" max="16" width="14.140625" style="1" customWidth="1"/>
    <col min="17" max="17" width="11.85546875" style="1" customWidth="1"/>
    <col min="18" max="18" width="11.42578125" style="1"/>
    <col min="19" max="19" width="12.140625" style="1" customWidth="1"/>
    <col min="20" max="20" width="11.42578125" style="1"/>
    <col min="21" max="21" width="13.7109375" style="1" customWidth="1"/>
    <col min="22" max="16384" width="11.42578125" style="1"/>
  </cols>
  <sheetData>
    <row r="1" spans="2:23" ht="15.75">
      <c r="B1" s="175" t="s">
        <v>245</v>
      </c>
      <c r="O1" s="16"/>
      <c r="P1" s="188" t="s">
        <v>246</v>
      </c>
    </row>
    <row r="2" spans="2:23">
      <c r="O2" s="16"/>
      <c r="P2" s="2"/>
    </row>
    <row r="3" spans="2:23">
      <c r="B3" s="54" t="s">
        <v>141</v>
      </c>
      <c r="G3" t="s">
        <v>0</v>
      </c>
      <c r="H3" t="s">
        <v>1</v>
      </c>
      <c r="I3"/>
      <c r="O3" s="16"/>
      <c r="P3" s="54" t="s">
        <v>141</v>
      </c>
      <c r="U3" t="s">
        <v>0</v>
      </c>
      <c r="V3" t="s">
        <v>1</v>
      </c>
      <c r="W3"/>
    </row>
    <row r="4" spans="2:23">
      <c r="B4" s="1" t="s">
        <v>155</v>
      </c>
      <c r="G4"/>
      <c r="H4" t="s">
        <v>2</v>
      </c>
      <c r="I4"/>
      <c r="O4" s="16"/>
      <c r="P4" s="1" t="s">
        <v>155</v>
      </c>
      <c r="U4"/>
      <c r="V4" t="s">
        <v>2</v>
      </c>
      <c r="W4"/>
    </row>
    <row r="5" spans="2:23">
      <c r="G5"/>
      <c r="H5" t="s">
        <v>136</v>
      </c>
      <c r="I5"/>
      <c r="O5" s="16"/>
      <c r="P5" s="8"/>
      <c r="U5"/>
      <c r="V5" t="s">
        <v>136</v>
      </c>
      <c r="W5"/>
    </row>
    <row r="6" spans="2:23">
      <c r="G6"/>
      <c r="H6" t="s">
        <v>3</v>
      </c>
      <c r="I6"/>
      <c r="O6" s="16"/>
      <c r="P6" s="8"/>
      <c r="U6"/>
      <c r="V6" t="s">
        <v>3</v>
      </c>
      <c r="W6"/>
    </row>
    <row r="7" spans="2:23">
      <c r="G7"/>
      <c r="H7" t="s">
        <v>156</v>
      </c>
      <c r="I7"/>
      <c r="O7" s="16"/>
      <c r="P7" s="8"/>
      <c r="U7"/>
      <c r="V7" t="s">
        <v>156</v>
      </c>
      <c r="W7"/>
    </row>
    <row r="8" spans="2:23">
      <c r="G8"/>
      <c r="H8"/>
      <c r="I8"/>
      <c r="O8" s="16"/>
      <c r="P8" s="8"/>
      <c r="U8"/>
      <c r="V8"/>
      <c r="W8"/>
    </row>
    <row r="9" spans="2:23">
      <c r="B9" s="6" t="s">
        <v>141</v>
      </c>
      <c r="G9" s="21" t="s">
        <v>0</v>
      </c>
      <c r="H9" s="7" t="s">
        <v>1</v>
      </c>
      <c r="O9" s="16"/>
      <c r="P9" s="19" t="s">
        <v>141</v>
      </c>
      <c r="U9" t="s">
        <v>0</v>
      </c>
      <c r="V9" t="s">
        <v>1</v>
      </c>
      <c r="W9"/>
    </row>
    <row r="10" spans="2:23">
      <c r="B10" s="173" t="s">
        <v>234</v>
      </c>
      <c r="G10" s="21"/>
      <c r="H10" s="7" t="s">
        <v>2</v>
      </c>
      <c r="O10" s="16"/>
      <c r="P10" s="173" t="s">
        <v>234</v>
      </c>
      <c r="U10"/>
      <c r="V10" t="s">
        <v>2</v>
      </c>
      <c r="W10"/>
    </row>
    <row r="11" spans="2:23">
      <c r="G11" s="21"/>
      <c r="H11" s="7" t="s">
        <v>136</v>
      </c>
      <c r="O11" s="31"/>
      <c r="P11" s="2"/>
      <c r="U11"/>
      <c r="V11" t="s">
        <v>136</v>
      </c>
    </row>
    <row r="12" spans="2:23">
      <c r="G12" s="21"/>
      <c r="H12" s="7" t="s">
        <v>3</v>
      </c>
      <c r="O12" s="31"/>
      <c r="P12" s="2"/>
      <c r="U12"/>
      <c r="V12" t="s">
        <v>3</v>
      </c>
    </row>
    <row r="13" spans="2:23" ht="14.25" thickBot="1">
      <c r="G13" s="21"/>
      <c r="H13" s="7" t="s">
        <v>137</v>
      </c>
      <c r="O13" s="31"/>
      <c r="U13"/>
      <c r="V13" t="s">
        <v>152</v>
      </c>
      <c r="W13"/>
    </row>
    <row r="14" spans="2:23">
      <c r="B14" s="78" t="s">
        <v>165</v>
      </c>
      <c r="C14" s="79"/>
      <c r="D14" s="69"/>
      <c r="E14" s="69"/>
      <c r="F14" s="69"/>
      <c r="G14" s="70"/>
      <c r="H14" s="80"/>
      <c r="I14" s="81"/>
      <c r="L14"/>
      <c r="O14" s="31"/>
      <c r="U14"/>
      <c r="V14"/>
      <c r="W14"/>
    </row>
    <row r="15" spans="2:23">
      <c r="B15" s="184" t="s">
        <v>247</v>
      </c>
      <c r="C15" s="12"/>
      <c r="D15" s="8"/>
      <c r="E15" s="8"/>
      <c r="F15" s="8"/>
      <c r="G15" s="82"/>
      <c r="H15" s="83"/>
      <c r="I15" s="84"/>
      <c r="O15" s="31"/>
      <c r="U15"/>
      <c r="V15"/>
      <c r="W15"/>
    </row>
    <row r="16" spans="2:23">
      <c r="B16" s="186" t="s">
        <v>283</v>
      </c>
      <c r="C16" s="12"/>
      <c r="D16" s="8"/>
      <c r="E16" s="8"/>
      <c r="F16" s="8"/>
      <c r="G16" s="82"/>
      <c r="H16" s="83"/>
      <c r="I16" s="84"/>
      <c r="O16" s="31"/>
      <c r="U16"/>
      <c r="V16"/>
      <c r="W16"/>
    </row>
    <row r="17" spans="2:23">
      <c r="B17" s="185" t="s">
        <v>248</v>
      </c>
      <c r="C17" s="12"/>
      <c r="D17" s="8"/>
      <c r="E17" s="8"/>
      <c r="F17" s="8"/>
      <c r="G17" s="82"/>
      <c r="H17" s="83"/>
      <c r="I17" s="84"/>
      <c r="O17" s="31"/>
      <c r="U17"/>
      <c r="V17"/>
      <c r="W17"/>
    </row>
    <row r="18" spans="2:23">
      <c r="B18" s="186" t="s">
        <v>265</v>
      </c>
      <c r="C18" s="12"/>
      <c r="D18" s="8"/>
      <c r="E18" s="8"/>
      <c r="F18" s="8"/>
      <c r="G18" s="82"/>
      <c r="H18" s="83"/>
      <c r="I18" s="84"/>
      <c r="O18" s="31"/>
      <c r="U18"/>
      <c r="V18"/>
      <c r="W18"/>
    </row>
    <row r="19" spans="2:23">
      <c r="B19" s="186" t="s">
        <v>267</v>
      </c>
      <c r="C19" s="12"/>
      <c r="D19" s="8"/>
      <c r="E19" s="8"/>
      <c r="F19" s="8"/>
      <c r="G19" s="82"/>
      <c r="H19" s="83"/>
      <c r="I19" s="84"/>
      <c r="O19" s="31"/>
      <c r="U19"/>
      <c r="V19"/>
      <c r="W19"/>
    </row>
    <row r="20" spans="2:23">
      <c r="B20" s="186" t="s">
        <v>266</v>
      </c>
      <c r="C20" s="12"/>
      <c r="D20" s="8"/>
      <c r="E20" s="8"/>
      <c r="F20" s="8"/>
      <c r="G20" s="82"/>
      <c r="H20" s="83"/>
      <c r="I20" s="84"/>
      <c r="O20" s="31"/>
      <c r="U20"/>
      <c r="V20"/>
      <c r="W20"/>
    </row>
    <row r="21" spans="2:23">
      <c r="B21" s="200" t="s">
        <v>268</v>
      </c>
      <c r="C21" s="12"/>
      <c r="D21" s="8"/>
      <c r="E21" s="8"/>
      <c r="F21" s="8"/>
      <c r="G21" s="82"/>
      <c r="H21" s="83"/>
      <c r="I21" s="84"/>
      <c r="O21" s="31"/>
      <c r="U21"/>
      <c r="V21"/>
      <c r="W21"/>
    </row>
    <row r="22" spans="2:23" ht="13.5" thickBot="1">
      <c r="B22" s="187" t="s">
        <v>249</v>
      </c>
      <c r="C22" s="86"/>
      <c r="D22" s="87"/>
      <c r="E22" s="87"/>
      <c r="F22" s="87"/>
      <c r="G22" s="88"/>
      <c r="H22" s="89"/>
      <c r="I22" s="90"/>
      <c r="O22" s="31"/>
      <c r="U22"/>
      <c r="V22"/>
      <c r="W22"/>
    </row>
    <row r="23" spans="2:23">
      <c r="B23" s="201" t="s">
        <v>250</v>
      </c>
      <c r="C23" s="12"/>
      <c r="D23" s="8"/>
      <c r="E23" s="8"/>
      <c r="F23" s="8"/>
      <c r="G23" s="82"/>
      <c r="H23" s="83"/>
      <c r="I23" s="8"/>
      <c r="O23" s="31"/>
      <c r="P23" s="173" t="s">
        <v>233</v>
      </c>
      <c r="U23"/>
      <c r="V23"/>
      <c r="W23"/>
    </row>
    <row r="24" spans="2:23">
      <c r="B24" s="173" t="s">
        <v>233</v>
      </c>
      <c r="G24" s="21"/>
      <c r="H24" s="7"/>
      <c r="O24" s="31"/>
      <c r="U24"/>
      <c r="V24"/>
      <c r="W24"/>
    </row>
    <row r="25" spans="2:23">
      <c r="B25" s="63" t="s">
        <v>194</v>
      </c>
      <c r="C25" s="362">
        <v>41640</v>
      </c>
      <c r="D25" s="363"/>
      <c r="G25" s="21"/>
      <c r="H25" s="7"/>
      <c r="I25" s="63" t="s">
        <v>194</v>
      </c>
      <c r="J25" s="362">
        <v>41640</v>
      </c>
      <c r="K25" s="364"/>
      <c r="O25" s="31"/>
      <c r="P25" s="63" t="s">
        <v>194</v>
      </c>
      <c r="Q25" s="362">
        <v>41640</v>
      </c>
      <c r="R25" s="364"/>
      <c r="U25"/>
      <c r="V25"/>
      <c r="W25"/>
    </row>
    <row r="26" spans="2:23">
      <c r="B26" s="63" t="s">
        <v>160</v>
      </c>
      <c r="C26" s="365" t="s">
        <v>200</v>
      </c>
      <c r="D26" s="366"/>
      <c r="G26" s="1"/>
      <c r="I26" s="63" t="s">
        <v>160</v>
      </c>
      <c r="J26" s="365" t="s">
        <v>200</v>
      </c>
      <c r="K26" s="366"/>
      <c r="O26" s="31"/>
      <c r="P26" s="63" t="s">
        <v>160</v>
      </c>
      <c r="Q26" s="365" t="s">
        <v>200</v>
      </c>
      <c r="R26" s="366"/>
      <c r="W26"/>
    </row>
    <row r="27" spans="2:23">
      <c r="B27" s="169" t="s">
        <v>235</v>
      </c>
      <c r="C27" s="356">
        <v>0</v>
      </c>
      <c r="D27" s="357"/>
      <c r="G27" s="1"/>
      <c r="I27" s="169" t="s">
        <v>235</v>
      </c>
      <c r="J27" s="356">
        <v>0</v>
      </c>
      <c r="K27" s="357"/>
      <c r="O27" s="31"/>
      <c r="P27" s="169" t="s">
        <v>235</v>
      </c>
      <c r="Q27" s="356">
        <v>0</v>
      </c>
      <c r="R27" s="357"/>
      <c r="W27"/>
    </row>
    <row r="28" spans="2:23">
      <c r="B28" s="63" t="s">
        <v>161</v>
      </c>
      <c r="C28" s="361" t="s">
        <v>269</v>
      </c>
      <c r="D28" s="357"/>
      <c r="E28" s="173" t="s">
        <v>251</v>
      </c>
      <c r="G28" s="1"/>
      <c r="I28" s="63" t="s">
        <v>161</v>
      </c>
      <c r="J28" s="96">
        <v>4.3</v>
      </c>
      <c r="K28" s="1" t="s">
        <v>162</v>
      </c>
      <c r="L28" s="7"/>
      <c r="M28" s="7"/>
      <c r="N28" s="21"/>
      <c r="O28" s="31"/>
      <c r="P28" s="63" t="s">
        <v>161</v>
      </c>
      <c r="Q28" s="96" t="s">
        <v>269</v>
      </c>
      <c r="R28" s="172" t="s">
        <v>251</v>
      </c>
      <c r="W28"/>
    </row>
    <row r="29" spans="2:23">
      <c r="B29" s="63"/>
      <c r="C29" s="63"/>
      <c r="D29" s="63"/>
      <c r="E29" s="173"/>
      <c r="G29" s="1"/>
      <c r="I29" s="63"/>
      <c r="J29" s="63"/>
      <c r="K29" s="63"/>
      <c r="L29" s="7"/>
      <c r="M29" s="7"/>
      <c r="N29" s="21"/>
      <c r="O29" s="31"/>
      <c r="P29" s="63"/>
      <c r="Q29" s="63"/>
      <c r="R29" s="172"/>
      <c r="W29"/>
    </row>
    <row r="30" spans="2:23" ht="15.75">
      <c r="D30" s="358" t="s">
        <v>276</v>
      </c>
      <c r="E30" s="359"/>
      <c r="F30" s="45"/>
      <c r="G30" s="1"/>
      <c r="J30" s="17"/>
      <c r="L30" s="360" t="s">
        <v>151</v>
      </c>
      <c r="M30" s="360"/>
      <c r="N30" s="21"/>
      <c r="O30" s="31"/>
      <c r="P30" s="2"/>
      <c r="W30"/>
    </row>
    <row r="31" spans="2:23">
      <c r="D31" s="189" t="s">
        <v>252</v>
      </c>
      <c r="E31" s="6"/>
      <c r="F31" s="6"/>
      <c r="H31" s="16"/>
      <c r="I31" s="14"/>
      <c r="L31" s="190" t="s">
        <v>272</v>
      </c>
      <c r="M31" s="18"/>
      <c r="O31" s="16"/>
    </row>
    <row r="32" spans="2:23">
      <c r="D32" s="6"/>
      <c r="E32" s="6"/>
      <c r="F32" s="6"/>
      <c r="H32" s="16"/>
      <c r="I32" s="14"/>
      <c r="L32" s="190" t="s">
        <v>273</v>
      </c>
      <c r="M32" s="18"/>
      <c r="O32" s="16"/>
    </row>
    <row r="33" spans="2:22" ht="15.75">
      <c r="D33" s="367" t="s">
        <v>275</v>
      </c>
      <c r="E33" s="368"/>
      <c r="F33" s="6"/>
      <c r="H33" s="9"/>
      <c r="I33" s="14"/>
      <c r="L33" s="367" t="s">
        <v>274</v>
      </c>
      <c r="M33" s="368"/>
      <c r="N33" s="22"/>
      <c r="O33" s="16"/>
      <c r="R33" s="367" t="s">
        <v>7</v>
      </c>
      <c r="S33" s="369"/>
      <c r="T33" s="370"/>
    </row>
    <row r="34" spans="2:22">
      <c r="D34" s="6"/>
      <c r="E34" s="6"/>
      <c r="F34" s="6"/>
      <c r="H34" s="9"/>
      <c r="I34" s="14"/>
      <c r="J34" s="18"/>
      <c r="K34" s="13"/>
      <c r="N34" s="22"/>
      <c r="O34" s="16"/>
      <c r="P34" s="13"/>
      <c r="Q34" s="18"/>
      <c r="R34" s="13"/>
      <c r="U34" s="22"/>
    </row>
    <row r="35" spans="2:22">
      <c r="D35" s="6"/>
      <c r="E35" s="6"/>
      <c r="F35" s="6"/>
      <c r="H35" s="9"/>
      <c r="I35" s="14"/>
      <c r="J35" s="18"/>
      <c r="K35" s="13"/>
      <c r="N35" s="22"/>
      <c r="O35" s="16"/>
      <c r="P35" s="13"/>
      <c r="Q35" s="18"/>
      <c r="R35" s="13"/>
      <c r="U35" s="22"/>
    </row>
    <row r="36" spans="2:22" ht="16.5" customHeight="1">
      <c r="C36" s="1" t="s">
        <v>4</v>
      </c>
      <c r="H36" s="9"/>
      <c r="I36" s="2"/>
      <c r="J36" s="2" t="s">
        <v>4</v>
      </c>
      <c r="L36" s="8"/>
      <c r="M36" s="8"/>
      <c r="N36" s="22"/>
      <c r="O36" s="16"/>
      <c r="Q36" s="8" t="s">
        <v>4</v>
      </c>
      <c r="S36" s="8"/>
      <c r="T36" s="8"/>
      <c r="U36" s="22"/>
    </row>
    <row r="37" spans="2:22">
      <c r="B37" s="371" t="s">
        <v>173</v>
      </c>
      <c r="C37" s="371"/>
      <c r="D37" s="372"/>
      <c r="E37" s="71">
        <v>10</v>
      </c>
      <c r="F37" s="46"/>
      <c r="H37" s="10"/>
      <c r="I37" s="373" t="s">
        <v>173</v>
      </c>
      <c r="J37" s="374"/>
      <c r="K37" s="372"/>
      <c r="L37" s="71">
        <v>4.3</v>
      </c>
      <c r="M37" s="46"/>
      <c r="N37" s="22"/>
      <c r="O37" s="16"/>
      <c r="P37" s="373" t="s">
        <v>172</v>
      </c>
      <c r="Q37" s="374"/>
      <c r="R37" s="372"/>
      <c r="S37" s="71">
        <v>3</v>
      </c>
      <c r="T37" s="46"/>
      <c r="U37" s="22"/>
    </row>
    <row r="38" spans="2:22">
      <c r="B38" s="375" t="s">
        <v>138</v>
      </c>
      <c r="C38" s="375"/>
      <c r="D38" s="376"/>
      <c r="E38" s="72">
        <v>10</v>
      </c>
      <c r="F38" s="47"/>
      <c r="H38" s="10"/>
      <c r="I38" s="373" t="s">
        <v>138</v>
      </c>
      <c r="J38" s="374"/>
      <c r="K38" s="372"/>
      <c r="L38" s="72">
        <v>8.9</v>
      </c>
      <c r="M38" s="47"/>
      <c r="N38" s="22"/>
      <c r="O38" s="16"/>
      <c r="P38" s="373" t="s">
        <v>138</v>
      </c>
      <c r="Q38" s="374"/>
      <c r="R38" s="372"/>
      <c r="S38" s="72">
        <v>10</v>
      </c>
      <c r="T38" s="47"/>
      <c r="U38" s="22"/>
    </row>
    <row r="39" spans="2:22" ht="15.75" customHeight="1">
      <c r="B39" s="371" t="s">
        <v>140</v>
      </c>
      <c r="C39" s="371"/>
      <c r="D39" s="372"/>
      <c r="E39" s="73">
        <v>90</v>
      </c>
      <c r="F39" s="46"/>
      <c r="H39" s="10"/>
      <c r="I39" s="373" t="s">
        <v>140</v>
      </c>
      <c r="J39" s="374"/>
      <c r="K39" s="372"/>
      <c r="L39" s="73">
        <v>93.3</v>
      </c>
      <c r="M39" s="46"/>
      <c r="N39" s="22"/>
      <c r="O39" s="16"/>
      <c r="P39" s="373" t="s">
        <v>140</v>
      </c>
      <c r="Q39" s="374"/>
      <c r="R39" s="372"/>
      <c r="S39" s="73">
        <v>121.1</v>
      </c>
      <c r="T39" s="46"/>
      <c r="U39" s="22"/>
    </row>
    <row r="40" spans="2:22" ht="15" customHeight="1">
      <c r="C40" s="374" t="s">
        <v>139</v>
      </c>
      <c r="D40" s="374"/>
      <c r="E40" s="8" t="s">
        <v>142</v>
      </c>
      <c r="G40" s="22"/>
      <c r="H40" s="16"/>
      <c r="J40" s="374" t="s">
        <v>139</v>
      </c>
      <c r="K40" s="374"/>
      <c r="L40" s="8" t="s">
        <v>148</v>
      </c>
      <c r="M40" s="48"/>
      <c r="N40" s="22"/>
      <c r="O40" s="16"/>
      <c r="Q40" s="374" t="s">
        <v>139</v>
      </c>
      <c r="R40" s="374"/>
      <c r="S40" s="8" t="s">
        <v>153</v>
      </c>
      <c r="T40" s="8"/>
      <c r="U40" s="22"/>
    </row>
    <row r="41" spans="2:22" ht="15" customHeight="1">
      <c r="C41" s="8"/>
      <c r="D41" s="8"/>
      <c r="E41" s="8"/>
      <c r="G41" s="22"/>
      <c r="H41" s="9"/>
      <c r="I41" s="2"/>
      <c r="J41" s="8"/>
      <c r="K41" s="8"/>
      <c r="L41" s="8"/>
      <c r="M41" s="48"/>
      <c r="N41" s="22"/>
      <c r="O41" s="16"/>
      <c r="Q41" s="8"/>
      <c r="R41" s="8"/>
      <c r="S41" s="8"/>
      <c r="T41" s="8"/>
      <c r="U41" s="22"/>
    </row>
    <row r="42" spans="2:22" ht="14.25" customHeight="1">
      <c r="B42" s="8"/>
      <c r="C42" s="12"/>
      <c r="D42" s="8"/>
      <c r="E42" s="48" t="s">
        <v>144</v>
      </c>
      <c r="F42" s="55" t="s">
        <v>157</v>
      </c>
      <c r="G42" s="198" t="s">
        <v>264</v>
      </c>
      <c r="H42" s="9"/>
      <c r="I42" s="14"/>
      <c r="J42" s="12"/>
      <c r="K42" s="52"/>
      <c r="L42" s="48" t="s">
        <v>144</v>
      </c>
      <c r="M42" s="55" t="s">
        <v>157</v>
      </c>
      <c r="N42" s="199" t="s">
        <v>264</v>
      </c>
      <c r="O42" s="16"/>
      <c r="P42" s="13"/>
      <c r="Q42" s="52"/>
      <c r="R42" s="52"/>
      <c r="S42" s="48" t="s">
        <v>144</v>
      </c>
      <c r="T42" s="55" t="s">
        <v>157</v>
      </c>
      <c r="U42" s="198" t="s">
        <v>263</v>
      </c>
      <c r="V42" s="2"/>
    </row>
    <row r="43" spans="2:22" ht="14.25" customHeight="1">
      <c r="B43" s="8"/>
      <c r="C43" s="52" t="s">
        <v>146</v>
      </c>
      <c r="D43" s="170" t="s">
        <v>262</v>
      </c>
      <c r="E43" s="48" t="s">
        <v>143</v>
      </c>
      <c r="F43" s="48" t="s">
        <v>158</v>
      </c>
      <c r="G43" s="57" t="s">
        <v>145</v>
      </c>
      <c r="H43" s="9"/>
      <c r="I43" s="14"/>
      <c r="J43" s="51" t="s">
        <v>146</v>
      </c>
      <c r="K43" s="170" t="s">
        <v>262</v>
      </c>
      <c r="L43" s="48" t="s">
        <v>143</v>
      </c>
      <c r="M43" s="48" t="s">
        <v>158</v>
      </c>
      <c r="N43" s="57" t="s">
        <v>145</v>
      </c>
      <c r="O43" s="16"/>
      <c r="P43" s="13"/>
      <c r="Q43" s="51" t="s">
        <v>146</v>
      </c>
      <c r="R43" s="170" t="s">
        <v>262</v>
      </c>
      <c r="S43" s="48" t="s">
        <v>143</v>
      </c>
      <c r="T43" s="48" t="s">
        <v>167</v>
      </c>
      <c r="U43" s="58" t="s">
        <v>149</v>
      </c>
      <c r="V43" s="2"/>
    </row>
    <row r="44" spans="2:22" ht="14.25" customHeight="1">
      <c r="B44" s="3"/>
      <c r="C44" s="53" t="s">
        <v>147</v>
      </c>
      <c r="D44" s="197" t="s">
        <v>261</v>
      </c>
      <c r="E44" s="171" t="s">
        <v>260</v>
      </c>
      <c r="F44" s="171" t="s">
        <v>259</v>
      </c>
      <c r="G44" s="196" t="s">
        <v>258</v>
      </c>
      <c r="H44" s="9"/>
      <c r="I44" s="15"/>
      <c r="J44" s="49" t="s">
        <v>147</v>
      </c>
      <c r="K44" s="197" t="s">
        <v>261</v>
      </c>
      <c r="L44" s="171" t="s">
        <v>260</v>
      </c>
      <c r="M44" s="171" t="s">
        <v>259</v>
      </c>
      <c r="N44" s="196" t="s">
        <v>258</v>
      </c>
      <c r="O44" s="16"/>
      <c r="P44" s="29"/>
      <c r="Q44" s="49" t="s">
        <v>147</v>
      </c>
      <c r="R44" s="197" t="s">
        <v>261</v>
      </c>
      <c r="S44" s="170" t="s">
        <v>260</v>
      </c>
      <c r="T44" s="171" t="s">
        <v>259</v>
      </c>
      <c r="U44" s="198" t="s">
        <v>258</v>
      </c>
      <c r="V44" s="2"/>
    </row>
    <row r="45" spans="2:22">
      <c r="C45" s="5">
        <v>60</v>
      </c>
      <c r="D45" s="64">
        <v>6</v>
      </c>
      <c r="E45" s="25">
        <f>E$37/10^(($C45-E$39)/E$38)</f>
        <v>10000</v>
      </c>
      <c r="F45" s="23">
        <f>10^((C45-$E$39)/$E$38)</f>
        <v>1E-3</v>
      </c>
      <c r="G45" s="59">
        <f>IF(ISNUMBER(D45),10^((C45-$E$39)/$E$38)*D45,"")</f>
        <v>6.0000000000000001E-3</v>
      </c>
      <c r="H45" s="9"/>
      <c r="I45" s="14"/>
      <c r="J45" s="14">
        <v>60</v>
      </c>
      <c r="K45" s="64">
        <v>3</v>
      </c>
      <c r="L45" s="27">
        <f>$L$37/10^((C45-$L$39)/$L$38)</f>
        <v>23716.00260013928</v>
      </c>
      <c r="M45" s="23">
        <f>10^((J45-$L$39)/$L$38)</f>
        <v>1.8131217442077471E-4</v>
      </c>
      <c r="N45" s="59">
        <f>IF(ISNUMBER(K45),10^((J45-$L$39)/$L$38)*K45,"")</f>
        <v>5.4393652326232417E-4</v>
      </c>
      <c r="O45" s="16"/>
      <c r="P45" s="13"/>
      <c r="Q45" s="14"/>
      <c r="R45" s="74"/>
      <c r="S45" s="27"/>
      <c r="T45" s="56"/>
      <c r="U45" s="61"/>
      <c r="V45" s="8"/>
    </row>
    <row r="46" spans="2:22">
      <c r="C46" s="5">
        <v>61</v>
      </c>
      <c r="D46" s="64"/>
      <c r="E46" s="2">
        <f t="shared" ref="E46:E90" si="0">E$37/10^(($C46-E$39)/E$38)</f>
        <v>7943.2823472428217</v>
      </c>
      <c r="F46" s="23">
        <f t="shared" ref="F46:F90" si="1">10^((C46-$E$39)/$E$38)</f>
        <v>1.2589254117941662E-3</v>
      </c>
      <c r="G46" s="59" t="str">
        <f t="shared" ref="G46:G90" si="2">IF(ISNUMBER(D46),10^((C46-$E$39)/$E$38)*D46,"")</f>
        <v/>
      </c>
      <c r="H46" s="9"/>
      <c r="I46" s="14"/>
      <c r="J46" s="14">
        <v>61</v>
      </c>
      <c r="K46" s="64"/>
      <c r="L46" s="28">
        <f t="shared" ref="L46:L90" si="3">$L$37/10^((C46-$L$39)/$L$38)</f>
        <v>18309.729940772231</v>
      </c>
      <c r="M46" s="23">
        <f t="shared" ref="M46:M90" si="4">10^((J46-$L$39)/$L$38)</f>
        <v>2.3484781118615684E-4</v>
      </c>
      <c r="N46" s="59" t="str">
        <f t="shared" ref="N46:N90" si="5">IF(ISNUMBER(K46),10^((J46-$L$39)/$L$38)*K46,"")</f>
        <v/>
      </c>
      <c r="O46" s="16"/>
      <c r="P46" s="13"/>
      <c r="Q46" s="14"/>
      <c r="R46" s="74"/>
      <c r="S46" s="28"/>
      <c r="T46" s="56"/>
      <c r="U46" s="62"/>
      <c r="V46" s="8"/>
    </row>
    <row r="47" spans="2:22">
      <c r="C47" s="5">
        <v>62</v>
      </c>
      <c r="D47" s="64"/>
      <c r="E47" s="2">
        <f t="shared" si="0"/>
        <v>6309.573444801933</v>
      </c>
      <c r="F47" s="23">
        <f t="shared" si="1"/>
        <v>1.5848931924611134E-3</v>
      </c>
      <c r="G47" s="59" t="str">
        <f t="shared" si="2"/>
        <v/>
      </c>
      <c r="H47" s="9"/>
      <c r="I47" s="14"/>
      <c r="J47" s="14">
        <v>62</v>
      </c>
      <c r="K47" s="64"/>
      <c r="L47" s="28">
        <f t="shared" si="3"/>
        <v>14135.864975071428</v>
      </c>
      <c r="M47" s="23">
        <f t="shared" si="4"/>
        <v>3.0419079466187897E-4</v>
      </c>
      <c r="N47" s="59" t="str">
        <f t="shared" si="5"/>
        <v/>
      </c>
      <c r="O47" s="16"/>
      <c r="P47" s="13"/>
      <c r="Q47" s="14">
        <v>102</v>
      </c>
      <c r="R47" s="64">
        <v>2</v>
      </c>
      <c r="S47" s="28">
        <f t="shared" ref="S47:S90" si="6">$S$37/10^((Q47-$S$39)/$S$38)</f>
        <v>243.84915484922968</v>
      </c>
      <c r="T47" s="56">
        <f t="shared" ref="T47:T64" si="7">10^((Q47-$S$39)/$S$38)</f>
        <v>1.230268770812382E-2</v>
      </c>
      <c r="U47" s="62">
        <f t="shared" ref="U47:U90" si="8">IF(ISNUMBER(R47),10^((Q47-$S$39)/$S$38)*R47,"")</f>
        <v>2.4605375416247639E-2</v>
      </c>
      <c r="V47" s="8"/>
    </row>
    <row r="48" spans="2:22">
      <c r="C48" s="5">
        <v>63</v>
      </c>
      <c r="D48" s="64"/>
      <c r="E48" s="2">
        <f t="shared" si="0"/>
        <v>5011.8723362727269</v>
      </c>
      <c r="F48" s="23">
        <f t="shared" si="1"/>
        <v>1.9952623149688781E-3</v>
      </c>
      <c r="G48" s="59" t="str">
        <f t="shared" si="2"/>
        <v/>
      </c>
      <c r="H48" s="9"/>
      <c r="I48" s="14"/>
      <c r="J48" s="14">
        <v>63</v>
      </c>
      <c r="K48" s="64"/>
      <c r="L48" s="28">
        <f t="shared" si="3"/>
        <v>10913.469463494621</v>
      </c>
      <c r="M48" s="23">
        <f t="shared" si="4"/>
        <v>3.9400852445534672E-4</v>
      </c>
      <c r="N48" s="59" t="str">
        <f t="shared" si="5"/>
        <v/>
      </c>
      <c r="O48" s="16"/>
      <c r="P48" s="13"/>
      <c r="Q48" s="14">
        <v>103</v>
      </c>
      <c r="R48" s="64"/>
      <c r="S48" s="28">
        <f t="shared" si="6"/>
        <v>193.6962687103964</v>
      </c>
      <c r="T48" s="56">
        <f t="shared" si="7"/>
        <v>1.5488166189124835E-2</v>
      </c>
      <c r="U48" s="62" t="str">
        <f t="shared" si="8"/>
        <v/>
      </c>
      <c r="V48" s="8"/>
    </row>
    <row r="49" spans="3:22">
      <c r="C49" s="5">
        <v>64</v>
      </c>
      <c r="D49" s="64"/>
      <c r="E49" s="2">
        <f t="shared" si="0"/>
        <v>3981.0717055349764</v>
      </c>
      <c r="F49" s="23">
        <f t="shared" si="1"/>
        <v>2.5118864315095777E-3</v>
      </c>
      <c r="G49" s="59" t="str">
        <f t="shared" si="2"/>
        <v/>
      </c>
      <c r="H49" s="9"/>
      <c r="I49" s="14"/>
      <c r="J49" s="14">
        <v>64</v>
      </c>
      <c r="K49" s="64"/>
      <c r="L49" s="28">
        <f t="shared" si="3"/>
        <v>8425.6475242702745</v>
      </c>
      <c r="M49" s="23">
        <f t="shared" si="4"/>
        <v>5.1034653272804837E-4</v>
      </c>
      <c r="N49" s="59" t="str">
        <f t="shared" si="5"/>
        <v/>
      </c>
      <c r="O49" s="16"/>
      <c r="P49" s="13"/>
      <c r="Q49" s="14">
        <v>104</v>
      </c>
      <c r="R49" s="64"/>
      <c r="S49" s="28">
        <f t="shared" si="6"/>
        <v>153.85841519740933</v>
      </c>
      <c r="T49" s="56">
        <f t="shared" si="7"/>
        <v>1.9498445997580469E-2</v>
      </c>
      <c r="U49" s="62" t="str">
        <f t="shared" si="8"/>
        <v/>
      </c>
      <c r="V49" s="8"/>
    </row>
    <row r="50" spans="3:22">
      <c r="C50" s="5">
        <v>65</v>
      </c>
      <c r="D50" s="64">
        <v>5</v>
      </c>
      <c r="E50" s="2">
        <f t="shared" si="0"/>
        <v>3162.2776601683822</v>
      </c>
      <c r="F50" s="23">
        <f t="shared" si="1"/>
        <v>3.1622776601683764E-3</v>
      </c>
      <c r="G50" s="59">
        <f t="shared" si="2"/>
        <v>1.5811388300841882E-2</v>
      </c>
      <c r="H50" s="9"/>
      <c r="I50" s="14"/>
      <c r="J50" s="14">
        <v>65</v>
      </c>
      <c r="K50" s="64">
        <v>2.5</v>
      </c>
      <c r="L50" s="28">
        <f t="shared" si="3"/>
        <v>6504.9466112227165</v>
      </c>
      <c r="M50" s="23">
        <f t="shared" si="4"/>
        <v>6.6103540228622118E-4</v>
      </c>
      <c r="N50" s="59">
        <f t="shared" si="5"/>
        <v>1.652588505715553E-3</v>
      </c>
      <c r="O50" s="16"/>
      <c r="P50" s="13"/>
      <c r="Q50" s="14">
        <v>105</v>
      </c>
      <c r="R50" s="64"/>
      <c r="S50" s="28">
        <f t="shared" si="6"/>
        <v>122.21408334123367</v>
      </c>
      <c r="T50" s="56">
        <f t="shared" si="7"/>
        <v>2.4547089156850332E-2</v>
      </c>
      <c r="U50" s="62" t="str">
        <f t="shared" si="8"/>
        <v/>
      </c>
      <c r="V50" s="8"/>
    </row>
    <row r="51" spans="3:22">
      <c r="C51" s="5">
        <v>66</v>
      </c>
      <c r="D51" s="64"/>
      <c r="E51" s="2">
        <f t="shared" si="0"/>
        <v>2511.8864315095807</v>
      </c>
      <c r="F51" s="23">
        <f t="shared" si="1"/>
        <v>3.9810717055349717E-3</v>
      </c>
      <c r="G51" s="59" t="str">
        <f t="shared" si="2"/>
        <v/>
      </c>
      <c r="H51" s="9"/>
      <c r="I51" s="14"/>
      <c r="J51" s="14">
        <v>66</v>
      </c>
      <c r="K51" s="64"/>
      <c r="L51" s="28">
        <f t="shared" si="3"/>
        <v>5022.0864678910975</v>
      </c>
      <c r="M51" s="23">
        <f t="shared" si="4"/>
        <v>8.5621783445829038E-4</v>
      </c>
      <c r="N51" s="59" t="str">
        <f t="shared" si="5"/>
        <v/>
      </c>
      <c r="O51" s="16"/>
      <c r="P51" s="13"/>
      <c r="Q51" s="14">
        <v>106</v>
      </c>
      <c r="R51" s="64"/>
      <c r="S51" s="28">
        <f t="shared" si="6"/>
        <v>97.078097078888376</v>
      </c>
      <c r="T51" s="56">
        <f t="shared" si="7"/>
        <v>3.0902954325135939E-2</v>
      </c>
      <c r="U51" s="62" t="str">
        <f t="shared" si="8"/>
        <v/>
      </c>
      <c r="V51" s="8"/>
    </row>
    <row r="52" spans="3:22">
      <c r="C52" s="5">
        <v>67</v>
      </c>
      <c r="D52" s="64"/>
      <c r="E52" s="2">
        <f t="shared" si="0"/>
        <v>1995.2623149688802</v>
      </c>
      <c r="F52" s="23">
        <f t="shared" si="1"/>
        <v>5.0118723362727212E-3</v>
      </c>
      <c r="G52" s="59" t="str">
        <f t="shared" si="2"/>
        <v/>
      </c>
      <c r="H52" s="9"/>
      <c r="I52" s="14"/>
      <c r="J52" s="14">
        <v>67</v>
      </c>
      <c r="K52" s="64"/>
      <c r="L52" s="28">
        <f t="shared" si="3"/>
        <v>3877.2574162963142</v>
      </c>
      <c r="M52" s="23">
        <f t="shared" si="4"/>
        <v>1.1090313431155942E-3</v>
      </c>
      <c r="N52" s="59" t="str">
        <f t="shared" si="5"/>
        <v/>
      </c>
      <c r="O52" s="16"/>
      <c r="P52" s="13"/>
      <c r="Q52" s="14">
        <v>107</v>
      </c>
      <c r="R52" s="64"/>
      <c r="S52" s="28">
        <f t="shared" si="6"/>
        <v>77.111873483065835</v>
      </c>
      <c r="T52" s="56">
        <f t="shared" si="7"/>
        <v>3.8904514499428097E-2</v>
      </c>
      <c r="U52" s="62" t="str">
        <f t="shared" si="8"/>
        <v/>
      </c>
      <c r="V52" s="8"/>
    </row>
    <row r="53" spans="3:22">
      <c r="C53" s="5">
        <v>68</v>
      </c>
      <c r="D53" s="64"/>
      <c r="E53" s="2">
        <f t="shared" si="0"/>
        <v>1584.8931924611154</v>
      </c>
      <c r="F53" s="23">
        <f t="shared" si="1"/>
        <v>6.3095734448019251E-3</v>
      </c>
      <c r="G53" s="59" t="str">
        <f t="shared" si="2"/>
        <v/>
      </c>
      <c r="H53" s="9"/>
      <c r="I53" s="14"/>
      <c r="J53" s="14">
        <v>68</v>
      </c>
      <c r="K53" s="64"/>
      <c r="L53" s="28">
        <f t="shared" si="3"/>
        <v>2993.4022777862642</v>
      </c>
      <c r="M53" s="23">
        <f t="shared" si="4"/>
        <v>1.4364925262166952E-3</v>
      </c>
      <c r="N53" s="59" t="str">
        <f t="shared" si="5"/>
        <v/>
      </c>
      <c r="O53" s="16"/>
      <c r="P53" s="13"/>
      <c r="Q53" s="14">
        <v>108</v>
      </c>
      <c r="R53" s="64"/>
      <c r="S53" s="28">
        <f t="shared" si="6"/>
        <v>61.252138340085821</v>
      </c>
      <c r="T53" s="56">
        <f t="shared" si="7"/>
        <v>4.8977881936844665E-2</v>
      </c>
      <c r="U53" s="62" t="str">
        <f t="shared" si="8"/>
        <v/>
      </c>
      <c r="V53" s="8"/>
    </row>
    <row r="54" spans="3:22">
      <c r="C54" s="5">
        <v>69</v>
      </c>
      <c r="D54" s="64"/>
      <c r="E54" s="2">
        <f t="shared" si="0"/>
        <v>1258.9254117941678</v>
      </c>
      <c r="F54" s="23">
        <f t="shared" si="1"/>
        <v>7.9432823472428121E-3</v>
      </c>
      <c r="G54" s="59" t="str">
        <f t="shared" si="2"/>
        <v/>
      </c>
      <c r="H54" s="9"/>
      <c r="I54" s="14"/>
      <c r="J54" s="14">
        <v>69</v>
      </c>
      <c r="K54" s="64"/>
      <c r="L54" s="28">
        <f t="shared" si="3"/>
        <v>2311.029739473764</v>
      </c>
      <c r="M54" s="23">
        <f t="shared" si="4"/>
        <v>1.8606424342159857E-3</v>
      </c>
      <c r="N54" s="59" t="str">
        <f t="shared" si="5"/>
        <v/>
      </c>
      <c r="O54" s="16"/>
      <c r="P54" s="13"/>
      <c r="Q54" s="14">
        <v>109</v>
      </c>
      <c r="R54" s="64"/>
      <c r="S54" s="28">
        <f t="shared" si="6"/>
        <v>48.654302920767854</v>
      </c>
      <c r="T54" s="56">
        <f t="shared" si="7"/>
        <v>6.1659500186148276E-2</v>
      </c>
      <c r="U54" s="62" t="str">
        <f t="shared" si="8"/>
        <v/>
      </c>
      <c r="V54" s="8"/>
    </row>
    <row r="55" spans="3:22">
      <c r="C55" s="5">
        <v>70</v>
      </c>
      <c r="D55" s="64">
        <v>4</v>
      </c>
      <c r="E55" s="2">
        <f t="shared" si="0"/>
        <v>1000</v>
      </c>
      <c r="F55" s="23">
        <f t="shared" si="1"/>
        <v>0.01</v>
      </c>
      <c r="G55" s="59">
        <f t="shared" si="2"/>
        <v>0.04</v>
      </c>
      <c r="H55" s="9"/>
      <c r="I55" s="14"/>
      <c r="J55" s="14">
        <v>70</v>
      </c>
      <c r="K55" s="64">
        <v>2</v>
      </c>
      <c r="L55" s="28">
        <f t="shared" si="3"/>
        <v>1784.2100596923251</v>
      </c>
      <c r="M55" s="23">
        <f t="shared" si="4"/>
        <v>2.4100301288187478E-3</v>
      </c>
      <c r="N55" s="59">
        <f t="shared" si="5"/>
        <v>4.8200602576374957E-3</v>
      </c>
      <c r="O55" s="16"/>
      <c r="P55" s="13"/>
      <c r="Q55" s="14">
        <v>110</v>
      </c>
      <c r="R55" s="64">
        <v>10</v>
      </c>
      <c r="S55" s="28">
        <f t="shared" si="6"/>
        <v>38.647486550793971</v>
      </c>
      <c r="T55" s="56">
        <f t="shared" si="7"/>
        <v>7.7624711662869272E-2</v>
      </c>
      <c r="U55" s="62">
        <f t="shared" si="8"/>
        <v>0.77624711662869272</v>
      </c>
      <c r="V55" s="8"/>
    </row>
    <row r="56" spans="3:22">
      <c r="C56" s="5">
        <v>71</v>
      </c>
      <c r="D56" s="64"/>
      <c r="E56" s="2">
        <f t="shared" si="0"/>
        <v>794.32823472428197</v>
      </c>
      <c r="F56" s="23">
        <f t="shared" si="1"/>
        <v>1.2589254117941664E-2</v>
      </c>
      <c r="G56" s="59" t="str">
        <f t="shared" si="2"/>
        <v/>
      </c>
      <c r="H56" s="9"/>
      <c r="I56" s="14"/>
      <c r="J56" s="14">
        <v>71</v>
      </c>
      <c r="K56" s="64"/>
      <c r="L56" s="28">
        <f t="shared" si="3"/>
        <v>1377.4835878278986</v>
      </c>
      <c r="M56" s="23">
        <f t="shared" si="4"/>
        <v>3.1216342887834371E-3</v>
      </c>
      <c r="N56" s="59" t="str">
        <f t="shared" si="5"/>
        <v/>
      </c>
      <c r="O56" s="16"/>
      <c r="P56" s="13"/>
      <c r="Q56" s="14">
        <v>111</v>
      </c>
      <c r="R56" s="64"/>
      <c r="S56" s="28">
        <f t="shared" si="6"/>
        <v>30.698789768422586</v>
      </c>
      <c r="T56" s="56">
        <f t="shared" si="7"/>
        <v>9.7723722095581195E-2</v>
      </c>
      <c r="U56" s="62" t="str">
        <f t="shared" si="8"/>
        <v/>
      </c>
      <c r="V56" s="8"/>
    </row>
    <row r="57" spans="3:22">
      <c r="C57" s="5">
        <v>72</v>
      </c>
      <c r="D57" s="64"/>
      <c r="E57" s="2">
        <f>E$37/10^(($C57-E$39)/E$38)</f>
        <v>630.95734448019368</v>
      </c>
      <c r="F57" s="23">
        <f t="shared" si="1"/>
        <v>1.5848931924611124E-2</v>
      </c>
      <c r="G57" s="59" t="str">
        <f t="shared" si="2"/>
        <v/>
      </c>
      <c r="H57" s="9"/>
      <c r="I57" s="14"/>
      <c r="J57" s="14">
        <v>72</v>
      </c>
      <c r="K57" s="64">
        <v>1</v>
      </c>
      <c r="L57" s="28">
        <f t="shared" si="3"/>
        <v>1063.4740144119698</v>
      </c>
      <c r="M57" s="23">
        <f t="shared" si="4"/>
        <v>4.0433522039347736E-3</v>
      </c>
      <c r="N57" s="59">
        <f t="shared" si="5"/>
        <v>4.0433522039347736E-3</v>
      </c>
      <c r="O57" s="16"/>
      <c r="P57" s="13"/>
      <c r="Q57" s="14">
        <v>112</v>
      </c>
      <c r="R57" s="64"/>
      <c r="S57" s="28">
        <f t="shared" si="6"/>
        <v>24.384915484922949</v>
      </c>
      <c r="T57" s="56">
        <f t="shared" si="7"/>
        <v>0.1230268770812383</v>
      </c>
      <c r="U57" s="62" t="str">
        <f t="shared" si="8"/>
        <v/>
      </c>
      <c r="V57" s="8"/>
    </row>
    <row r="58" spans="3:22">
      <c r="C58" s="5">
        <v>73</v>
      </c>
      <c r="D58" s="64"/>
      <c r="E58" s="2">
        <f t="shared" si="0"/>
        <v>501.18723362727241</v>
      </c>
      <c r="F58" s="23">
        <f t="shared" si="1"/>
        <v>1.9952623149688792E-2</v>
      </c>
      <c r="G58" s="59" t="str">
        <f>IF(ISNUMBER(D58),10^((C58-$E$39)/$E$38)*D58,"")</f>
        <v/>
      </c>
      <c r="H58" s="9"/>
      <c r="I58" s="14"/>
      <c r="J58" s="14">
        <v>73</v>
      </c>
      <c r="K58" s="64"/>
      <c r="L58" s="28">
        <f t="shared" si="3"/>
        <v>821.0457019766792</v>
      </c>
      <c r="M58" s="23">
        <f t="shared" si="4"/>
        <v>5.2372236888247378E-3</v>
      </c>
      <c r="N58" s="59" t="str">
        <f>IF(ISNUMBER(K58),10^((J58-$L$39)/$L$38)*K58,"")</f>
        <v/>
      </c>
      <c r="O58" s="16"/>
      <c r="P58" s="13"/>
      <c r="Q58" s="14">
        <v>113</v>
      </c>
      <c r="R58" s="64"/>
      <c r="S58" s="28">
        <f t="shared" si="6"/>
        <v>19.369626871039642</v>
      </c>
      <c r="T58" s="56">
        <f t="shared" si="7"/>
        <v>0.15488166189124833</v>
      </c>
      <c r="U58" s="62" t="str">
        <f t="shared" si="8"/>
        <v/>
      </c>
      <c r="V58" s="8"/>
    </row>
    <row r="59" spans="3:22">
      <c r="C59" s="5">
        <v>74</v>
      </c>
      <c r="D59" s="64"/>
      <c r="E59" s="2">
        <f t="shared" si="0"/>
        <v>398.10717055349755</v>
      </c>
      <c r="F59" s="23">
        <f t="shared" si="1"/>
        <v>2.511886431509578E-2</v>
      </c>
      <c r="G59" s="59" t="str">
        <f t="shared" si="2"/>
        <v/>
      </c>
      <c r="H59" s="9"/>
      <c r="I59" s="14"/>
      <c r="J59" s="14">
        <v>74</v>
      </c>
      <c r="K59" s="64"/>
      <c r="L59" s="28">
        <f t="shared" si="3"/>
        <v>633.88106864756719</v>
      </c>
      <c r="M59" s="23">
        <f t="shared" si="4"/>
        <v>6.7836069141083083E-3</v>
      </c>
      <c r="N59" s="59" t="str">
        <f t="shared" si="5"/>
        <v/>
      </c>
      <c r="O59" s="16"/>
      <c r="P59" s="13"/>
      <c r="Q59" s="14">
        <v>114</v>
      </c>
      <c r="R59" s="64"/>
      <c r="S59" s="28">
        <f t="shared" si="6"/>
        <v>15.385841519740927</v>
      </c>
      <c r="T59" s="56">
        <f t="shared" si="7"/>
        <v>0.19498445997580477</v>
      </c>
      <c r="U59" s="62" t="str">
        <f t="shared" si="8"/>
        <v/>
      </c>
      <c r="V59" s="8"/>
    </row>
    <row r="60" spans="3:22">
      <c r="C60" s="5">
        <v>75</v>
      </c>
      <c r="D60" s="64">
        <v>4</v>
      </c>
      <c r="E60" s="2">
        <f t="shared" si="0"/>
        <v>316.22776601683802</v>
      </c>
      <c r="F60" s="23">
        <f t="shared" si="1"/>
        <v>3.1622776601683784E-2</v>
      </c>
      <c r="G60" s="59">
        <f t="shared" si="2"/>
        <v>0.12649110640673514</v>
      </c>
      <c r="H60" s="9"/>
      <c r="I60" s="14"/>
      <c r="J60" s="14">
        <v>75</v>
      </c>
      <c r="K60" s="64">
        <v>2</v>
      </c>
      <c r="L60" s="28">
        <f t="shared" si="3"/>
        <v>489.3822697353263</v>
      </c>
      <c r="M60" s="23">
        <f t="shared" si="4"/>
        <v>8.7865872262302813E-3</v>
      </c>
      <c r="N60" s="59">
        <f t="shared" si="5"/>
        <v>1.7573174452460563E-2</v>
      </c>
      <c r="O60" s="16"/>
      <c r="P60" s="13"/>
      <c r="Q60" s="14">
        <v>115</v>
      </c>
      <c r="R60" s="64"/>
      <c r="S60" s="28">
        <f t="shared" si="6"/>
        <v>12.221408334123369</v>
      </c>
      <c r="T60" s="56">
        <f t="shared" si="7"/>
        <v>0.2454708915685033</v>
      </c>
      <c r="U60" s="62" t="str">
        <f t="shared" si="8"/>
        <v/>
      </c>
      <c r="V60" s="8"/>
    </row>
    <row r="61" spans="3:22">
      <c r="C61" s="5">
        <v>76</v>
      </c>
      <c r="D61" s="64"/>
      <c r="E61" s="2">
        <f t="shared" si="0"/>
        <v>251.188643150958</v>
      </c>
      <c r="F61" s="23">
        <f t="shared" si="1"/>
        <v>3.9810717055349727E-2</v>
      </c>
      <c r="G61" s="59" t="str">
        <f t="shared" si="2"/>
        <v/>
      </c>
      <c r="H61" s="9"/>
      <c r="I61" s="14"/>
      <c r="J61" s="14">
        <v>76</v>
      </c>
      <c r="K61" s="64"/>
      <c r="L61" s="28">
        <f t="shared" si="3"/>
        <v>377.82325072790144</v>
      </c>
      <c r="M61" s="23">
        <f t="shared" si="4"/>
        <v>1.1380983017100631E-2</v>
      </c>
      <c r="N61" s="59" t="str">
        <f t="shared" si="5"/>
        <v/>
      </c>
      <c r="O61" s="16"/>
      <c r="P61" s="13"/>
      <c r="Q61" s="14">
        <v>116</v>
      </c>
      <c r="R61" s="64"/>
      <c r="S61" s="28">
        <f t="shared" si="6"/>
        <v>9.7078097078888366</v>
      </c>
      <c r="T61" s="56">
        <f t="shared" si="7"/>
        <v>0.3090295432513594</v>
      </c>
      <c r="U61" s="62" t="str">
        <f t="shared" si="8"/>
        <v/>
      </c>
      <c r="V61" s="8"/>
    </row>
    <row r="62" spans="3:22">
      <c r="C62" s="5">
        <v>77</v>
      </c>
      <c r="D62" s="64"/>
      <c r="E62" s="2">
        <f t="shared" si="0"/>
        <v>199.52623149688804</v>
      </c>
      <c r="F62" s="23">
        <f t="shared" si="1"/>
        <v>5.0118723362727206E-2</v>
      </c>
      <c r="G62" s="59" t="str">
        <f t="shared" si="2"/>
        <v/>
      </c>
      <c r="H62" s="9"/>
      <c r="I62" s="14"/>
      <c r="J62" s="14">
        <v>77</v>
      </c>
      <c r="K62" s="64"/>
      <c r="L62" s="28">
        <f t="shared" si="3"/>
        <v>291.69509730665692</v>
      </c>
      <c r="M62" s="23">
        <f t="shared" si="4"/>
        <v>1.4741420201106229E-2</v>
      </c>
      <c r="N62" s="59" t="str">
        <f t="shared" si="5"/>
        <v/>
      </c>
      <c r="O62" s="16"/>
      <c r="P62" s="13"/>
      <c r="Q62" s="14">
        <v>117</v>
      </c>
      <c r="R62" s="64"/>
      <c r="S62" s="28">
        <f t="shared" si="6"/>
        <v>7.7111873483065816</v>
      </c>
      <c r="T62" s="56">
        <f t="shared" si="7"/>
        <v>0.38904514499428111</v>
      </c>
      <c r="U62" s="62" t="str">
        <f t="shared" si="8"/>
        <v/>
      </c>
      <c r="V62" s="8"/>
    </row>
    <row r="63" spans="3:22">
      <c r="C63" s="5">
        <v>78</v>
      </c>
      <c r="D63" s="64"/>
      <c r="E63" s="2">
        <f t="shared" si="0"/>
        <v>158.48931924611136</v>
      </c>
      <c r="F63" s="23">
        <f t="shared" si="1"/>
        <v>6.3095734448019317E-2</v>
      </c>
      <c r="G63" s="59" t="str">
        <f t="shared" si="2"/>
        <v/>
      </c>
      <c r="H63" s="9"/>
      <c r="I63" s="14"/>
      <c r="J63" s="14">
        <v>78</v>
      </c>
      <c r="K63" s="64"/>
      <c r="L63" s="28">
        <f t="shared" si="3"/>
        <v>225.20061861946351</v>
      </c>
      <c r="M63" s="23">
        <f t="shared" si="4"/>
        <v>1.9094086092480929E-2</v>
      </c>
      <c r="N63" s="59" t="str">
        <f t="shared" si="5"/>
        <v/>
      </c>
      <c r="O63" s="16"/>
      <c r="P63" s="13"/>
      <c r="Q63" s="14">
        <v>118</v>
      </c>
      <c r="R63" s="64"/>
      <c r="S63" s="28">
        <f t="shared" si="6"/>
        <v>6.1252138340085809</v>
      </c>
      <c r="T63" s="56">
        <f t="shared" si="7"/>
        <v>0.48977881936844675</v>
      </c>
      <c r="U63" s="62" t="str">
        <f t="shared" si="8"/>
        <v/>
      </c>
      <c r="V63" s="8"/>
    </row>
    <row r="64" spans="3:22">
      <c r="C64" s="5">
        <v>79</v>
      </c>
      <c r="D64" s="64"/>
      <c r="E64" s="2">
        <f t="shared" si="0"/>
        <v>125.89254117941681</v>
      </c>
      <c r="F64" s="23">
        <f t="shared" si="1"/>
        <v>7.9432823472428096E-2</v>
      </c>
      <c r="G64" s="59" t="str">
        <f t="shared" si="2"/>
        <v/>
      </c>
      <c r="H64" s="9"/>
      <c r="I64" s="14"/>
      <c r="J64" s="14">
        <v>79</v>
      </c>
      <c r="K64" s="64"/>
      <c r="L64" s="28">
        <f t="shared" si="3"/>
        <v>173.86414476919509</v>
      </c>
      <c r="M64" s="23">
        <f t="shared" si="4"/>
        <v>2.4731953823534207E-2</v>
      </c>
      <c r="N64" s="59" t="str">
        <f t="shared" si="5"/>
        <v/>
      </c>
      <c r="O64" s="16"/>
      <c r="P64" s="13"/>
      <c r="Q64" s="14">
        <v>119</v>
      </c>
      <c r="R64" s="64"/>
      <c r="S64" s="28">
        <f t="shared" si="6"/>
        <v>4.865430292076784</v>
      </c>
      <c r="T64" s="56">
        <f t="shared" si="7"/>
        <v>0.61659500186148286</v>
      </c>
      <c r="U64" s="62" t="str">
        <f t="shared" si="8"/>
        <v/>
      </c>
      <c r="V64" s="8"/>
    </row>
    <row r="65" spans="3:22">
      <c r="C65" s="5">
        <v>80</v>
      </c>
      <c r="D65" s="64">
        <v>5</v>
      </c>
      <c r="E65" s="2">
        <f t="shared" si="0"/>
        <v>100</v>
      </c>
      <c r="F65" s="23">
        <f t="shared" si="1"/>
        <v>0.1</v>
      </c>
      <c r="G65" s="59">
        <f t="shared" si="2"/>
        <v>0.5</v>
      </c>
      <c r="H65" s="9"/>
      <c r="I65" s="14"/>
      <c r="J65" s="14">
        <v>80</v>
      </c>
      <c r="K65" s="64">
        <v>3</v>
      </c>
      <c r="L65" s="28">
        <f t="shared" si="3"/>
        <v>134.2302744176877</v>
      </c>
      <c r="M65" s="23">
        <f t="shared" si="4"/>
        <v>3.2034502042509294E-2</v>
      </c>
      <c r="N65" s="59">
        <f t="shared" si="5"/>
        <v>9.6103506127527882E-2</v>
      </c>
      <c r="O65" s="16"/>
      <c r="P65" s="13"/>
      <c r="Q65" s="14">
        <v>120</v>
      </c>
      <c r="R65" s="64"/>
      <c r="S65" s="28">
        <f t="shared" si="6"/>
        <v>3.864748655079397</v>
      </c>
      <c r="T65" s="56">
        <f>10^((Q65-$S$39)/$S$38)</f>
        <v>0.77624711662869272</v>
      </c>
      <c r="U65" s="62" t="str">
        <f t="shared" si="8"/>
        <v/>
      </c>
      <c r="V65" s="8"/>
    </row>
    <row r="66" spans="3:22">
      <c r="C66" s="5">
        <v>81</v>
      </c>
      <c r="D66" s="64"/>
      <c r="E66" s="2">
        <f t="shared" si="0"/>
        <v>79.432823472428183</v>
      </c>
      <c r="F66" s="23">
        <f t="shared" si="1"/>
        <v>0.12589254117941667</v>
      </c>
      <c r="G66" s="59" t="str">
        <f t="shared" si="2"/>
        <v/>
      </c>
      <c r="H66" s="9"/>
      <c r="I66" s="14"/>
      <c r="J66" s="14">
        <v>81</v>
      </c>
      <c r="K66" s="64"/>
      <c r="L66" s="28">
        <f t="shared" si="3"/>
        <v>103.63129553920601</v>
      </c>
      <c r="M66" s="23">
        <f t="shared" si="4"/>
        <v>4.1493257202147152E-2</v>
      </c>
      <c r="N66" s="59" t="str">
        <f t="shared" si="5"/>
        <v/>
      </c>
      <c r="O66" s="16"/>
      <c r="P66" s="13"/>
      <c r="Q66" s="14">
        <v>121</v>
      </c>
      <c r="R66" s="64">
        <v>4</v>
      </c>
      <c r="S66" s="28">
        <f t="shared" si="6"/>
        <v>3.0698789768422583</v>
      </c>
      <c r="T66" s="56">
        <f>10^((Q66-$S$39)/$S$38)</f>
        <v>0.977237220955812</v>
      </c>
      <c r="U66" s="62">
        <f t="shared" si="8"/>
        <v>3.908948883823248</v>
      </c>
      <c r="V66" s="8"/>
    </row>
    <row r="67" spans="3:22">
      <c r="C67" s="5">
        <v>82</v>
      </c>
      <c r="D67" s="64"/>
      <c r="E67" s="2">
        <f t="shared" si="0"/>
        <v>63.095734448019336</v>
      </c>
      <c r="F67" s="23">
        <f t="shared" si="1"/>
        <v>0.15848931924611132</v>
      </c>
      <c r="G67" s="59" t="str">
        <f t="shared" si="2"/>
        <v/>
      </c>
      <c r="H67" s="9"/>
      <c r="I67" s="14"/>
      <c r="J67" s="14">
        <v>82</v>
      </c>
      <c r="K67" s="64"/>
      <c r="L67" s="28">
        <f t="shared" si="3"/>
        <v>80.007624671287303</v>
      </c>
      <c r="M67" s="23">
        <f t="shared" si="4"/>
        <v>5.3744877662180619E-2</v>
      </c>
      <c r="N67" s="59" t="str">
        <f t="shared" si="5"/>
        <v/>
      </c>
      <c r="O67" s="16"/>
      <c r="P67" s="13"/>
      <c r="Q67" s="14">
        <v>122</v>
      </c>
      <c r="R67" s="64"/>
      <c r="S67" s="28">
        <f t="shared" si="6"/>
        <v>2.4384915484922947</v>
      </c>
      <c r="T67" s="56">
        <f t="shared" ref="T67:T80" si="9">10^((Q67-$S$39)/$S$38)</f>
        <v>1.2302687708123832</v>
      </c>
      <c r="U67" s="62" t="str">
        <f t="shared" si="8"/>
        <v/>
      </c>
      <c r="V67" s="8"/>
    </row>
    <row r="68" spans="3:22">
      <c r="C68" s="5">
        <v>83</v>
      </c>
      <c r="D68" s="64">
        <v>2</v>
      </c>
      <c r="E68" s="2">
        <f t="shared" si="0"/>
        <v>50.118723362727231</v>
      </c>
      <c r="F68" s="23">
        <f t="shared" si="1"/>
        <v>0.19952623149688795</v>
      </c>
      <c r="G68" s="59">
        <f t="shared" si="2"/>
        <v>0.39905246299377589</v>
      </c>
      <c r="H68" s="9"/>
      <c r="I68" s="14"/>
      <c r="J68" s="14">
        <v>83</v>
      </c>
      <c r="K68" s="64">
        <v>1</v>
      </c>
      <c r="L68" s="28">
        <f t="shared" si="3"/>
        <v>61.769178627317842</v>
      </c>
      <c r="M68" s="23">
        <f t="shared" si="4"/>
        <v>6.9614006460145733E-2</v>
      </c>
      <c r="N68" s="59">
        <f t="shared" si="5"/>
        <v>6.9614006460145733E-2</v>
      </c>
      <c r="O68" s="16"/>
      <c r="P68" s="13"/>
      <c r="Q68" s="14">
        <v>123</v>
      </c>
      <c r="R68" s="64"/>
      <c r="S68" s="28">
        <f t="shared" si="6"/>
        <v>1.9369626871039638</v>
      </c>
      <c r="T68" s="56">
        <f t="shared" si="9"/>
        <v>1.5488166189124835</v>
      </c>
      <c r="U68" s="62" t="str">
        <f t="shared" si="8"/>
        <v/>
      </c>
      <c r="V68" s="8"/>
    </row>
    <row r="69" spans="3:22">
      <c r="C69" s="5">
        <v>84</v>
      </c>
      <c r="D69" s="64"/>
      <c r="E69" s="2">
        <f t="shared" si="0"/>
        <v>39.810717055349727</v>
      </c>
      <c r="F69" s="23">
        <f t="shared" si="1"/>
        <v>0.25118864315095801</v>
      </c>
      <c r="G69" s="59" t="str">
        <f t="shared" si="2"/>
        <v/>
      </c>
      <c r="H69" s="9"/>
      <c r="I69" s="14"/>
      <c r="J69" s="14">
        <v>84</v>
      </c>
      <c r="K69" s="64"/>
      <c r="L69" s="28">
        <f t="shared" si="3"/>
        <v>47.688347753970511</v>
      </c>
      <c r="M69" s="23">
        <f t="shared" si="4"/>
        <v>9.0168777123170174E-2</v>
      </c>
      <c r="N69" s="59" t="str">
        <f t="shared" si="5"/>
        <v/>
      </c>
      <c r="O69" s="16"/>
      <c r="P69" s="13"/>
      <c r="Q69" s="14">
        <v>124</v>
      </c>
      <c r="R69" s="64"/>
      <c r="S69" s="28">
        <f t="shared" si="6"/>
        <v>1.5385841519740922</v>
      </c>
      <c r="T69" s="56">
        <f t="shared" si="9"/>
        <v>1.9498445997580482</v>
      </c>
      <c r="U69" s="62" t="str">
        <f t="shared" si="8"/>
        <v/>
      </c>
      <c r="V69" s="8"/>
    </row>
    <row r="70" spans="3:22">
      <c r="C70" s="5">
        <v>85</v>
      </c>
      <c r="D70" s="64">
        <v>4</v>
      </c>
      <c r="E70" s="2">
        <f t="shared" si="0"/>
        <v>31.622776601683793</v>
      </c>
      <c r="F70" s="23">
        <f t="shared" si="1"/>
        <v>0.31622776601683794</v>
      </c>
      <c r="G70" s="59">
        <f t="shared" si="2"/>
        <v>1.2649110640673518</v>
      </c>
      <c r="H70" s="9"/>
      <c r="I70" s="14"/>
      <c r="J70" s="14">
        <v>85</v>
      </c>
      <c r="K70" s="64">
        <v>1.5</v>
      </c>
      <c r="L70" s="28">
        <f t="shared" si="3"/>
        <v>36.817366881706469</v>
      </c>
      <c r="M70" s="23">
        <f t="shared" si="4"/>
        <v>0.11679270855560697</v>
      </c>
      <c r="N70" s="59">
        <f t="shared" si="5"/>
        <v>0.17518906283341046</v>
      </c>
      <c r="O70" s="16"/>
      <c r="P70" s="13"/>
      <c r="Q70" s="14">
        <v>125</v>
      </c>
      <c r="R70" s="64"/>
      <c r="S70" s="28">
        <f t="shared" si="6"/>
        <v>1.2221408334123365</v>
      </c>
      <c r="T70" s="56">
        <f t="shared" si="9"/>
        <v>2.4547089156850337</v>
      </c>
      <c r="U70" s="62" t="str">
        <f t="shared" si="8"/>
        <v/>
      </c>
      <c r="V70" s="8"/>
    </row>
    <row r="71" spans="3:22">
      <c r="C71" s="5">
        <v>86</v>
      </c>
      <c r="D71" s="64">
        <v>2</v>
      </c>
      <c r="E71" s="2">
        <f t="shared" si="0"/>
        <v>25.118864315095806</v>
      </c>
      <c r="F71" s="23">
        <f t="shared" si="1"/>
        <v>0.3981071705534972</v>
      </c>
      <c r="G71" s="59">
        <f>IF(ISNUMBER(D71),10^((C71-$E$39)/$E$38)*D71,"")</f>
        <v>0.79621434110699441</v>
      </c>
      <c r="H71" s="9"/>
      <c r="I71" s="14"/>
      <c r="J71" s="14">
        <v>86</v>
      </c>
      <c r="K71" s="64">
        <v>1</v>
      </c>
      <c r="L71" s="28">
        <f t="shared" si="3"/>
        <v>28.424522298307494</v>
      </c>
      <c r="M71" s="23">
        <f t="shared" si="4"/>
        <v>0.15127782816797025</v>
      </c>
      <c r="N71" s="59">
        <f>IF(ISNUMBER(K71),10^((J71-$L$39)/$L$38)*K71,"")</f>
        <v>0.15127782816797025</v>
      </c>
      <c r="O71" s="16"/>
      <c r="P71" s="13"/>
      <c r="Q71" s="14">
        <v>126</v>
      </c>
      <c r="R71" s="64"/>
      <c r="S71" s="28">
        <f t="shared" si="6"/>
        <v>0.97078097078888348</v>
      </c>
      <c r="T71" s="56">
        <f t="shared" si="9"/>
        <v>3.0902954325135945</v>
      </c>
      <c r="U71" s="62" t="str">
        <f t="shared" si="8"/>
        <v/>
      </c>
      <c r="V71" s="8"/>
    </row>
    <row r="72" spans="3:22">
      <c r="C72" s="5">
        <v>87</v>
      </c>
      <c r="D72" s="64"/>
      <c r="E72" s="2">
        <f t="shared" si="0"/>
        <v>19.952623149688797</v>
      </c>
      <c r="F72" s="23">
        <f t="shared" si="1"/>
        <v>0.50118723362727224</v>
      </c>
      <c r="G72" s="59" t="str">
        <f t="shared" si="2"/>
        <v/>
      </c>
      <c r="H72" s="9"/>
      <c r="I72" s="14"/>
      <c r="J72" s="14">
        <v>87</v>
      </c>
      <c r="K72" s="64"/>
      <c r="L72" s="28">
        <f t="shared" si="3"/>
        <v>21.944900907306039</v>
      </c>
      <c r="M72" s="23">
        <f t="shared" si="4"/>
        <v>0.19594529126209978</v>
      </c>
      <c r="N72" s="59" t="str">
        <f t="shared" si="5"/>
        <v/>
      </c>
      <c r="O72" s="16"/>
      <c r="P72" s="13"/>
      <c r="Q72" s="14">
        <v>127</v>
      </c>
      <c r="R72" s="64"/>
      <c r="S72" s="28">
        <f t="shared" si="6"/>
        <v>0.77111873483065818</v>
      </c>
      <c r="T72" s="56">
        <f t="shared" si="9"/>
        <v>3.8904514499428107</v>
      </c>
      <c r="U72" s="62" t="str">
        <f t="shared" si="8"/>
        <v/>
      </c>
      <c r="V72" s="8"/>
    </row>
    <row r="73" spans="3:22">
      <c r="C73" s="5">
        <v>88</v>
      </c>
      <c r="D73" s="64"/>
      <c r="E73" s="2">
        <f t="shared" si="0"/>
        <v>15.848931924611135</v>
      </c>
      <c r="F73" s="23">
        <f t="shared" si="1"/>
        <v>0.63095734448019325</v>
      </c>
      <c r="G73" s="59" t="str">
        <f t="shared" si="2"/>
        <v/>
      </c>
      <c r="H73" s="9"/>
      <c r="I73" s="14"/>
      <c r="J73" s="14">
        <v>88</v>
      </c>
      <c r="K73" s="64"/>
      <c r="L73" s="28">
        <f t="shared" si="3"/>
        <v>16.942366551579891</v>
      </c>
      <c r="M73" s="23">
        <f t="shared" si="4"/>
        <v>0.25380161543010771</v>
      </c>
      <c r="N73" s="59" t="str">
        <f t="shared" si="5"/>
        <v/>
      </c>
      <c r="O73" s="16"/>
      <c r="P73" s="13"/>
      <c r="Q73" s="14">
        <v>128</v>
      </c>
      <c r="R73" s="64"/>
      <c r="S73" s="28">
        <f t="shared" si="6"/>
        <v>0.61252138340085782</v>
      </c>
      <c r="T73" s="56">
        <f t="shared" si="9"/>
        <v>4.8977881936844696</v>
      </c>
      <c r="U73" s="62" t="str">
        <f t="shared" si="8"/>
        <v/>
      </c>
      <c r="V73" s="8"/>
    </row>
    <row r="74" spans="3:22">
      <c r="C74" s="5">
        <v>89</v>
      </c>
      <c r="D74" s="64">
        <v>2</v>
      </c>
      <c r="E74" s="2">
        <f t="shared" si="0"/>
        <v>12.589254117941673</v>
      </c>
      <c r="F74" s="23">
        <f t="shared" si="1"/>
        <v>0.79432823472428149</v>
      </c>
      <c r="G74" s="59">
        <f t="shared" si="2"/>
        <v>1.588656469448563</v>
      </c>
      <c r="H74" s="9"/>
      <c r="I74" s="14"/>
      <c r="J74" s="14">
        <v>89</v>
      </c>
      <c r="K74" s="64">
        <v>1</v>
      </c>
      <c r="L74" s="28">
        <f t="shared" si="3"/>
        <v>13.080204170460783</v>
      </c>
      <c r="M74" s="23">
        <f t="shared" si="4"/>
        <v>0.32874104593189402</v>
      </c>
      <c r="N74" s="59">
        <f t="shared" si="5"/>
        <v>0.32874104593189402</v>
      </c>
      <c r="O74" s="16"/>
      <c r="P74" s="13"/>
      <c r="Q74" s="14">
        <v>129</v>
      </c>
      <c r="R74" s="64"/>
      <c r="S74" s="28">
        <f t="shared" si="6"/>
        <v>0.48654302920767822</v>
      </c>
      <c r="T74" s="56">
        <f t="shared" si="9"/>
        <v>6.1659500186148311</v>
      </c>
      <c r="U74" s="62" t="str">
        <f t="shared" si="8"/>
        <v/>
      </c>
      <c r="V74" s="8"/>
    </row>
    <row r="75" spans="3:22">
      <c r="C75" s="204">
        <v>90</v>
      </c>
      <c r="D75" s="64">
        <v>2</v>
      </c>
      <c r="E75" s="203">
        <f t="shared" si="0"/>
        <v>10</v>
      </c>
      <c r="F75" s="23">
        <f t="shared" si="1"/>
        <v>1</v>
      </c>
      <c r="G75" s="59">
        <f t="shared" si="2"/>
        <v>2</v>
      </c>
      <c r="H75" s="9"/>
      <c r="I75" s="14"/>
      <c r="J75" s="14">
        <v>90</v>
      </c>
      <c r="K75" s="64">
        <v>1</v>
      </c>
      <c r="L75" s="28">
        <f t="shared" si="3"/>
        <v>10.098455881004721</v>
      </c>
      <c r="M75" s="23">
        <f>10^((J75-$L$39)/$L$38)</f>
        <v>0.42580767304121564</v>
      </c>
      <c r="N75" s="59">
        <f t="shared" si="5"/>
        <v>0.42580767304121564</v>
      </c>
      <c r="O75" s="16"/>
      <c r="P75" s="13"/>
      <c r="Q75" s="14">
        <v>130</v>
      </c>
      <c r="R75" s="64">
        <v>1</v>
      </c>
      <c r="S75" s="28">
        <f t="shared" si="6"/>
        <v>0.38647486550793952</v>
      </c>
      <c r="T75" s="56">
        <f t="shared" si="9"/>
        <v>7.7624711662869306</v>
      </c>
      <c r="U75" s="62">
        <f t="shared" si="8"/>
        <v>7.7624711662869306</v>
      </c>
      <c r="V75" s="8"/>
    </row>
    <row r="76" spans="3:22">
      <c r="C76" s="5">
        <v>91</v>
      </c>
      <c r="D76" s="64"/>
      <c r="E76" s="2">
        <f t="shared" si="0"/>
        <v>7.9432823472428149</v>
      </c>
      <c r="F76" s="23">
        <f t="shared" si="1"/>
        <v>1.2589254117941673</v>
      </c>
      <c r="G76" s="59" t="str">
        <f>IF(ISNUMBER(D76),10^((C76-$E$39)/$E$38)*D76,"")</f>
        <v/>
      </c>
      <c r="H76" s="9"/>
      <c r="I76" s="14"/>
      <c r="J76" s="14">
        <v>91</v>
      </c>
      <c r="K76" s="64"/>
      <c r="L76" s="28">
        <f t="shared" si="3"/>
        <v>7.7964235000933018</v>
      </c>
      <c r="M76" s="23">
        <f t="shared" si="4"/>
        <v>0.55153494418928639</v>
      </c>
      <c r="N76" s="59" t="str">
        <f t="shared" si="5"/>
        <v/>
      </c>
      <c r="O76" s="16"/>
      <c r="P76" s="13"/>
      <c r="Q76" s="14">
        <v>131</v>
      </c>
      <c r="R76" s="64"/>
      <c r="S76" s="28">
        <f t="shared" si="6"/>
        <v>0.30698789768422574</v>
      </c>
      <c r="T76" s="56">
        <f t="shared" si="9"/>
        <v>9.7723722095581227</v>
      </c>
      <c r="U76" s="62" t="str">
        <f t="shared" si="8"/>
        <v/>
      </c>
      <c r="V76" s="8"/>
    </row>
    <row r="77" spans="3:22">
      <c r="C77" s="5">
        <v>92</v>
      </c>
      <c r="D77" s="64">
        <v>6</v>
      </c>
      <c r="E77" s="2">
        <f t="shared" si="0"/>
        <v>6.3095734448019316</v>
      </c>
      <c r="F77" s="23">
        <f t="shared" si="1"/>
        <v>1.5848931924611136</v>
      </c>
      <c r="G77" s="59">
        <f t="shared" si="2"/>
        <v>9.5093591547666811</v>
      </c>
      <c r="H77" s="9"/>
      <c r="I77" s="14"/>
      <c r="J77" s="14">
        <v>92</v>
      </c>
      <c r="K77" s="64">
        <v>3</v>
      </c>
      <c r="L77" s="28">
        <f t="shared" si="3"/>
        <v>6.0191597714599805</v>
      </c>
      <c r="M77" s="23">
        <f t="shared" si="4"/>
        <v>0.71438542309319875</v>
      </c>
      <c r="N77" s="59">
        <f t="shared" si="5"/>
        <v>2.1431562692795962</v>
      </c>
      <c r="O77" s="16"/>
      <c r="P77" s="13"/>
      <c r="Q77" s="14">
        <v>132</v>
      </c>
      <c r="R77" s="64"/>
      <c r="S77" s="28">
        <f t="shared" si="6"/>
        <v>0.24384915484922939</v>
      </c>
      <c r="T77" s="8">
        <f t="shared" si="9"/>
        <v>12.302687708123834</v>
      </c>
      <c r="U77" s="62" t="str">
        <f t="shared" si="8"/>
        <v/>
      </c>
      <c r="V77" s="8"/>
    </row>
    <row r="78" spans="3:22">
      <c r="C78" s="5">
        <v>93</v>
      </c>
      <c r="D78" s="64"/>
      <c r="E78" s="2">
        <f t="shared" si="0"/>
        <v>5.0118723362727229</v>
      </c>
      <c r="F78" s="23">
        <f t="shared" si="1"/>
        <v>1.9952623149688797</v>
      </c>
      <c r="G78" s="59" t="str">
        <f t="shared" si="2"/>
        <v/>
      </c>
      <c r="H78" s="9"/>
      <c r="I78" s="14"/>
      <c r="J78" s="14">
        <v>93</v>
      </c>
      <c r="K78" s="64"/>
      <c r="L78" s="28">
        <f t="shared" si="3"/>
        <v>4.6470390370570041</v>
      </c>
      <c r="M78" s="23">
        <f t="shared" si="4"/>
        <v>0.92532039557025414</v>
      </c>
      <c r="N78" s="59" t="str">
        <f t="shared" si="5"/>
        <v/>
      </c>
      <c r="O78" s="16"/>
      <c r="P78" s="13"/>
      <c r="Q78" s="14">
        <v>133</v>
      </c>
      <c r="R78" s="64"/>
      <c r="S78" s="28">
        <f t="shared" si="6"/>
        <v>0.19369626871039636</v>
      </c>
      <c r="T78" s="8">
        <f t="shared" si="9"/>
        <v>15.488166189124836</v>
      </c>
      <c r="U78" s="62" t="str">
        <f t="shared" si="8"/>
        <v/>
      </c>
      <c r="V78" s="8"/>
    </row>
    <row r="79" spans="3:22">
      <c r="C79" s="5">
        <v>94</v>
      </c>
      <c r="D79" s="64"/>
      <c r="E79" s="2">
        <f t="shared" si="0"/>
        <v>3.9810717055349718</v>
      </c>
      <c r="F79" s="23">
        <f t="shared" si="1"/>
        <v>2.5118864315095806</v>
      </c>
      <c r="G79" s="59" t="str">
        <f t="shared" si="2"/>
        <v/>
      </c>
      <c r="H79" s="9"/>
      <c r="I79" s="14"/>
      <c r="J79" s="14">
        <v>94</v>
      </c>
      <c r="K79" s="64">
        <v>3</v>
      </c>
      <c r="L79" s="28">
        <f t="shared" si="3"/>
        <v>3.5877053661750038</v>
      </c>
      <c r="M79" s="23">
        <f t="shared" si="4"/>
        <v>1.1985376615762631</v>
      </c>
      <c r="N79" s="59">
        <f t="shared" si="5"/>
        <v>3.5956129847287892</v>
      </c>
      <c r="O79" s="16"/>
      <c r="P79" s="13"/>
      <c r="Q79" s="14">
        <v>134</v>
      </c>
      <c r="R79" s="64"/>
      <c r="S79" s="28">
        <f t="shared" si="6"/>
        <v>0.15385841519740923</v>
      </c>
      <c r="T79" s="8">
        <f t="shared" si="9"/>
        <v>19.498445997580482</v>
      </c>
      <c r="U79" s="62" t="str">
        <f t="shared" si="8"/>
        <v/>
      </c>
      <c r="V79" s="8"/>
    </row>
    <row r="80" spans="3:22">
      <c r="C80" s="5">
        <v>95</v>
      </c>
      <c r="D80" s="64"/>
      <c r="E80" s="2">
        <f t="shared" si="0"/>
        <v>3.1622776601683791</v>
      </c>
      <c r="F80" s="23">
        <f t="shared" si="1"/>
        <v>3.1622776601683795</v>
      </c>
      <c r="G80" s="59" t="str">
        <f t="shared" si="2"/>
        <v/>
      </c>
      <c r="H80" s="9"/>
      <c r="I80" s="14"/>
      <c r="J80" s="14">
        <v>95</v>
      </c>
      <c r="K80" s="64"/>
      <c r="L80" s="28">
        <f t="shared" si="3"/>
        <v>2.7698561797820829</v>
      </c>
      <c r="M80" s="23">
        <f t="shared" si="4"/>
        <v>1.5524271734347956</v>
      </c>
      <c r="N80" s="59" t="str">
        <f t="shared" si="5"/>
        <v/>
      </c>
      <c r="O80" s="16"/>
      <c r="P80" s="13"/>
      <c r="Q80" s="14">
        <v>135</v>
      </c>
      <c r="R80" s="64"/>
      <c r="S80" s="28">
        <f t="shared" si="6"/>
        <v>0.1222140833412336</v>
      </c>
      <c r="T80" s="8">
        <f t="shared" si="9"/>
        <v>24.547089156850348</v>
      </c>
      <c r="U80" s="62" t="str">
        <f t="shared" si="8"/>
        <v/>
      </c>
      <c r="V80" s="8"/>
    </row>
    <row r="81" spans="2:22">
      <c r="C81" s="5">
        <v>96</v>
      </c>
      <c r="D81" s="64"/>
      <c r="E81" s="2">
        <f t="shared" si="0"/>
        <v>2.5118864315095801</v>
      </c>
      <c r="F81" s="23">
        <f t="shared" si="1"/>
        <v>3.9810717055349727</v>
      </c>
      <c r="G81" s="59" t="str">
        <f t="shared" si="2"/>
        <v/>
      </c>
      <c r="H81" s="9"/>
      <c r="I81" s="14"/>
      <c r="J81" s="14">
        <v>96</v>
      </c>
      <c r="K81" s="64">
        <v>3</v>
      </c>
      <c r="L81" s="28">
        <f t="shared" si="3"/>
        <v>2.1384429527044824</v>
      </c>
      <c r="M81" s="23">
        <f t="shared" si="4"/>
        <v>2.0108088432108056</v>
      </c>
      <c r="N81" s="59">
        <f t="shared" si="5"/>
        <v>6.0324265296324171</v>
      </c>
      <c r="O81" s="16"/>
      <c r="P81" s="13"/>
      <c r="Q81" s="14">
        <v>136</v>
      </c>
      <c r="R81" s="64"/>
      <c r="S81" s="28">
        <f t="shared" si="6"/>
        <v>9.7078097078888315E-2</v>
      </c>
      <c r="T81" s="8">
        <f>10^((Q81-$S$39)/$S$38)</f>
        <v>30.902954325135958</v>
      </c>
      <c r="U81" s="62" t="str">
        <f t="shared" si="8"/>
        <v/>
      </c>
      <c r="V81" s="8"/>
    </row>
    <row r="82" spans="2:22">
      <c r="C82" s="5">
        <v>97</v>
      </c>
      <c r="D82" s="64"/>
      <c r="E82" s="2">
        <f t="shared" si="0"/>
        <v>1.9952623149688795</v>
      </c>
      <c r="F82" s="23">
        <f t="shared" si="1"/>
        <v>5.0118723362727229</v>
      </c>
      <c r="G82" s="59" t="str">
        <f t="shared" si="2"/>
        <v/>
      </c>
      <c r="H82" s="9"/>
      <c r="I82" s="14"/>
      <c r="J82" s="14">
        <v>97</v>
      </c>
      <c r="K82" s="64">
        <v>2</v>
      </c>
      <c r="L82" s="28">
        <f t="shared" si="3"/>
        <v>1.6509659582149281</v>
      </c>
      <c r="M82" s="23">
        <f t="shared" si="4"/>
        <v>2.6045358346754064</v>
      </c>
      <c r="N82" s="59">
        <f t="shared" si="5"/>
        <v>5.2090716693508128</v>
      </c>
      <c r="O82" s="16"/>
      <c r="P82" s="13"/>
      <c r="Q82" s="14">
        <v>137</v>
      </c>
      <c r="R82" s="64"/>
      <c r="S82" s="28">
        <f t="shared" si="6"/>
        <v>7.7111873483065793E-2</v>
      </c>
      <c r="T82" s="8">
        <f>10^((Q82-$S$39)/$S$38)</f>
        <v>38.904514499428124</v>
      </c>
      <c r="U82" s="62" t="str">
        <f t="shared" si="8"/>
        <v/>
      </c>
      <c r="V82" s="8"/>
    </row>
    <row r="83" spans="2:22">
      <c r="C83" s="5">
        <v>98</v>
      </c>
      <c r="D83" s="64"/>
      <c r="E83" s="2">
        <f t="shared" si="0"/>
        <v>1.5848931924611129</v>
      </c>
      <c r="F83" s="23">
        <f t="shared" si="1"/>
        <v>6.3095734448019343</v>
      </c>
      <c r="G83" s="59" t="str">
        <f t="shared" si="2"/>
        <v/>
      </c>
      <c r="H83" s="9"/>
      <c r="I83" s="14"/>
      <c r="J83" s="14">
        <v>98</v>
      </c>
      <c r="K83" s="64">
        <v>2</v>
      </c>
      <c r="L83" s="28">
        <f t="shared" si="3"/>
        <v>1.2746136583804422</v>
      </c>
      <c r="M83" s="23">
        <f t="shared" si="4"/>
        <v>3.3735712556726352</v>
      </c>
      <c r="N83" s="59">
        <f t="shared" si="5"/>
        <v>6.7471425113452703</v>
      </c>
      <c r="O83" s="16"/>
      <c r="P83" s="13"/>
      <c r="Q83" s="14">
        <v>138</v>
      </c>
      <c r="R83" s="64"/>
      <c r="S83" s="28">
        <f t="shared" si="6"/>
        <v>6.1252138340085784E-2</v>
      </c>
      <c r="T83" s="8">
        <f t="shared" ref="T83:T90" si="10">10^((Q83-$S$39)/$S$38)</f>
        <v>48.977881936844696</v>
      </c>
      <c r="U83" s="62" t="str">
        <f t="shared" si="8"/>
        <v/>
      </c>
      <c r="V83" s="8"/>
    </row>
    <row r="84" spans="2:22">
      <c r="C84" s="5">
        <v>99</v>
      </c>
      <c r="D84" s="64"/>
      <c r="E84" s="2">
        <f t="shared" si="0"/>
        <v>1.2589254117941668</v>
      </c>
      <c r="F84" s="23">
        <f t="shared" si="1"/>
        <v>7.9432823472428176</v>
      </c>
      <c r="G84" s="59" t="str">
        <f>IF(ISNUMBER(D84),10^((C84-$E$39)/$E$38)*D84,"")</f>
        <v/>
      </c>
      <c r="H84" s="9"/>
      <c r="I84" s="14"/>
      <c r="J84" s="14">
        <v>99</v>
      </c>
      <c r="K84" s="64">
        <v>2</v>
      </c>
      <c r="L84" s="28">
        <f t="shared" si="3"/>
        <v>0.98405419569436914</v>
      </c>
      <c r="M84" s="23">
        <f t="shared" si="4"/>
        <v>4.3696780307570666</v>
      </c>
      <c r="N84" s="59">
        <f t="shared" si="5"/>
        <v>8.7393560615141332</v>
      </c>
      <c r="O84" s="16"/>
      <c r="P84" s="13"/>
      <c r="Q84" s="14">
        <v>139</v>
      </c>
      <c r="R84" s="64"/>
      <c r="S84" s="28">
        <f t="shared" si="6"/>
        <v>4.865430292076782E-2</v>
      </c>
      <c r="T84" s="8">
        <f t="shared" si="10"/>
        <v>61.659500186148314</v>
      </c>
      <c r="U84" s="62" t="str">
        <f t="shared" si="8"/>
        <v/>
      </c>
      <c r="V84" s="8"/>
    </row>
    <row r="85" spans="2:22">
      <c r="C85" s="5">
        <v>100</v>
      </c>
      <c r="D85" s="64"/>
      <c r="E85" s="2">
        <f t="shared" si="0"/>
        <v>1</v>
      </c>
      <c r="F85" s="23">
        <f t="shared" si="1"/>
        <v>10</v>
      </c>
      <c r="G85" s="59" t="str">
        <f t="shared" si="2"/>
        <v/>
      </c>
      <c r="H85" s="9"/>
      <c r="I85" s="14"/>
      <c r="J85" s="14">
        <v>100</v>
      </c>
      <c r="K85" s="64">
        <v>3</v>
      </c>
      <c r="L85" s="28">
        <f t="shared" si="3"/>
        <v>0.75973033373431686</v>
      </c>
      <c r="M85" s="23">
        <f t="shared" si="4"/>
        <v>5.6599030064577365</v>
      </c>
      <c r="N85" s="59">
        <f t="shared" si="5"/>
        <v>16.97970901937321</v>
      </c>
      <c r="O85" s="16"/>
      <c r="P85" s="13"/>
      <c r="Q85" s="14">
        <v>140</v>
      </c>
      <c r="R85" s="64"/>
      <c r="S85" s="28">
        <f t="shared" si="6"/>
        <v>3.8647486550793961E-2</v>
      </c>
      <c r="T85" s="8">
        <f t="shared" si="10"/>
        <v>77.624711662869288</v>
      </c>
      <c r="U85" s="62" t="str">
        <f t="shared" si="8"/>
        <v/>
      </c>
      <c r="V85" s="8"/>
    </row>
    <row r="86" spans="2:22">
      <c r="C86" s="5">
        <v>101</v>
      </c>
      <c r="D86" s="64"/>
      <c r="E86" s="2">
        <f t="shared" si="0"/>
        <v>0.79432823472428105</v>
      </c>
      <c r="F86" s="23">
        <f t="shared" si="1"/>
        <v>12.58925411794168</v>
      </c>
      <c r="G86" s="59" t="str">
        <f t="shared" si="2"/>
        <v/>
      </c>
      <c r="H86" s="9"/>
      <c r="I86" s="14"/>
      <c r="J86" s="14">
        <v>101</v>
      </c>
      <c r="K86" s="64">
        <v>4</v>
      </c>
      <c r="L86" s="28">
        <f t="shared" si="3"/>
        <v>0.58654308118546161</v>
      </c>
      <c r="M86" s="23">
        <f t="shared" si="4"/>
        <v>7.3310898004444525</v>
      </c>
      <c r="N86" s="59">
        <f t="shared" si="5"/>
        <v>29.32435920177781</v>
      </c>
      <c r="O86" s="16"/>
      <c r="P86" s="13"/>
      <c r="Q86" s="14">
        <v>141</v>
      </c>
      <c r="R86" s="64"/>
      <c r="S86" s="28">
        <f t="shared" si="6"/>
        <v>3.0698789768422552E-2</v>
      </c>
      <c r="T86" s="8">
        <f t="shared" si="10"/>
        <v>97.723722095581294</v>
      </c>
      <c r="U86" s="62" t="str">
        <f t="shared" si="8"/>
        <v/>
      </c>
      <c r="V86" s="8"/>
    </row>
    <row r="87" spans="2:22">
      <c r="C87" s="5">
        <v>102</v>
      </c>
      <c r="D87" s="64"/>
      <c r="E87" s="2">
        <f t="shared" si="0"/>
        <v>0.63095734448019314</v>
      </c>
      <c r="F87" s="23">
        <f t="shared" si="1"/>
        <v>15.848931924611136</v>
      </c>
      <c r="G87" s="59" t="str">
        <f t="shared" si="2"/>
        <v/>
      </c>
      <c r="H87" s="9"/>
      <c r="I87" s="14"/>
      <c r="J87" s="14">
        <v>102</v>
      </c>
      <c r="K87" s="64">
        <v>5</v>
      </c>
      <c r="L87" s="28">
        <f t="shared" si="3"/>
        <v>0.45283539541656059</v>
      </c>
      <c r="M87" s="23">
        <f t="shared" si="4"/>
        <v>9.4957241494880389</v>
      </c>
      <c r="N87" s="59">
        <f t="shared" si="5"/>
        <v>47.478620747440196</v>
      </c>
      <c r="O87" s="16"/>
      <c r="P87" s="13"/>
      <c r="Q87" s="14">
        <v>142</v>
      </c>
      <c r="R87" s="64"/>
      <c r="S87" s="28">
        <f t="shared" si="6"/>
        <v>2.4384915484922925E-2</v>
      </c>
      <c r="T87" s="8">
        <f t="shared" si="10"/>
        <v>123.02687708123842</v>
      </c>
      <c r="U87" s="62" t="str">
        <f t="shared" si="8"/>
        <v/>
      </c>
      <c r="V87" s="8"/>
    </row>
    <row r="88" spans="2:22">
      <c r="C88" s="5">
        <v>103</v>
      </c>
      <c r="D88" s="64"/>
      <c r="E88" s="2">
        <f t="shared" si="0"/>
        <v>0.50118723362727202</v>
      </c>
      <c r="F88" s="23">
        <f t="shared" si="1"/>
        <v>19.952623149688804</v>
      </c>
      <c r="G88" s="59" t="str">
        <f t="shared" si="2"/>
        <v/>
      </c>
      <c r="H88" s="9"/>
      <c r="I88" s="14"/>
      <c r="J88" s="14">
        <v>103</v>
      </c>
      <c r="K88" s="64">
        <v>2</v>
      </c>
      <c r="L88" s="28">
        <f t="shared" si="3"/>
        <v>0.34960755981918079</v>
      </c>
      <c r="M88" s="23">
        <f t="shared" si="4"/>
        <v>12.299505200127784</v>
      </c>
      <c r="N88" s="59">
        <f t="shared" si="5"/>
        <v>24.599010400255569</v>
      </c>
      <c r="O88" s="16"/>
      <c r="P88" s="13"/>
      <c r="Q88" s="14">
        <v>143</v>
      </c>
      <c r="R88" s="64"/>
      <c r="S88" s="28">
        <f t="shared" si="6"/>
        <v>1.9369626871039641E-2</v>
      </c>
      <c r="T88" s="8">
        <f t="shared" si="10"/>
        <v>154.88166189124834</v>
      </c>
      <c r="U88" s="62" t="str">
        <f t="shared" si="8"/>
        <v/>
      </c>
      <c r="V88" s="8"/>
    </row>
    <row r="89" spans="2:22">
      <c r="C89" s="5">
        <v>104</v>
      </c>
      <c r="D89" s="64"/>
      <c r="E89" s="2">
        <f t="shared" si="0"/>
        <v>0.39810717055349731</v>
      </c>
      <c r="F89" s="100">
        <f t="shared" si="1"/>
        <v>25.118864315095799</v>
      </c>
      <c r="G89" s="59" t="str">
        <f t="shared" si="2"/>
        <v/>
      </c>
      <c r="H89" s="9"/>
      <c r="I89" s="14"/>
      <c r="J89" s="14">
        <v>104</v>
      </c>
      <c r="K89" s="64"/>
      <c r="L89" s="28">
        <f t="shared" si="3"/>
        <v>0.2699114228256993</v>
      </c>
      <c r="M89" s="23">
        <f t="shared" si="4"/>
        <v>15.931152357256147</v>
      </c>
      <c r="N89" s="59" t="str">
        <f t="shared" si="5"/>
        <v/>
      </c>
      <c r="O89" s="16"/>
      <c r="P89" s="13"/>
      <c r="Q89" s="14">
        <v>144</v>
      </c>
      <c r="R89" s="64"/>
      <c r="S89" s="28">
        <f t="shared" si="6"/>
        <v>1.5385841519740926E-2</v>
      </c>
      <c r="T89" s="8">
        <f t="shared" si="10"/>
        <v>194.98445997580478</v>
      </c>
      <c r="U89" s="62" t="str">
        <f t="shared" si="8"/>
        <v/>
      </c>
      <c r="V89" s="8"/>
    </row>
    <row r="90" spans="2:22">
      <c r="C90" s="101">
        <v>105</v>
      </c>
      <c r="D90" s="66"/>
      <c r="E90" s="4">
        <f t="shared" si="0"/>
        <v>0.31622776601683783</v>
      </c>
      <c r="F90" s="24">
        <f t="shared" si="1"/>
        <v>31.622776601683803</v>
      </c>
      <c r="G90" s="60" t="str">
        <f t="shared" si="2"/>
        <v/>
      </c>
      <c r="H90" s="11"/>
      <c r="I90" s="15"/>
      <c r="J90" s="15">
        <v>105</v>
      </c>
      <c r="K90" s="66"/>
      <c r="L90" s="26">
        <f t="shared" si="3"/>
        <v>0.20838272550362769</v>
      </c>
      <c r="M90" s="24">
        <f t="shared" si="4"/>
        <v>20.635107778764233</v>
      </c>
      <c r="N90" s="60" t="str">
        <f t="shared" si="5"/>
        <v/>
      </c>
      <c r="O90" s="11"/>
      <c r="P90" s="29"/>
      <c r="Q90" s="30">
        <v>145</v>
      </c>
      <c r="R90" s="65"/>
      <c r="S90" s="26">
        <f t="shared" si="6"/>
        <v>1.2221408334123357E-2</v>
      </c>
      <c r="T90" s="4">
        <f t="shared" si="10"/>
        <v>245.47089156850353</v>
      </c>
      <c r="U90" s="60" t="str">
        <f t="shared" si="8"/>
        <v/>
      </c>
      <c r="V90" s="8"/>
    </row>
    <row r="91" spans="2:22">
      <c r="B91" s="190" t="s">
        <v>253</v>
      </c>
      <c r="C91" s="18"/>
      <c r="D91" s="6">
        <f>SUM(D45:D90)</f>
        <v>42</v>
      </c>
      <c r="E91" s="377" t="s">
        <v>270</v>
      </c>
      <c r="F91" s="383"/>
      <c r="G91" s="92">
        <f>SUM(G45:G90)</f>
        <v>16.246495987090942</v>
      </c>
      <c r="I91" s="384" t="s">
        <v>253</v>
      </c>
      <c r="J91" s="385"/>
      <c r="K91" s="102">
        <f>SUM(K45:K90)</f>
        <v>48</v>
      </c>
      <c r="L91" s="386" t="s">
        <v>270</v>
      </c>
      <c r="M91" s="387"/>
      <c r="N91" s="92">
        <f>SUM(N45:N90)</f>
        <v>152.12383162920298</v>
      </c>
      <c r="P91" s="388" t="s">
        <v>254</v>
      </c>
      <c r="Q91" s="389"/>
      <c r="R91" s="102">
        <f>SUM(R47:R90)</f>
        <v>17</v>
      </c>
      <c r="S91" s="377" t="s">
        <v>255</v>
      </c>
      <c r="T91" s="378"/>
      <c r="U91" s="98">
        <f>SUM(U45:U90)</f>
        <v>12.472272542155119</v>
      </c>
      <c r="V91" s="2"/>
    </row>
    <row r="92" spans="2:22">
      <c r="E92" s="195"/>
      <c r="F92" s="191" t="s">
        <v>271</v>
      </c>
      <c r="G92" s="93">
        <f>E37</f>
        <v>10</v>
      </c>
      <c r="K92" s="8"/>
      <c r="L92" s="195"/>
      <c r="M92" s="191" t="s">
        <v>256</v>
      </c>
      <c r="N92" s="93">
        <f>L37</f>
        <v>4.3</v>
      </c>
      <c r="Q92" s="68"/>
      <c r="R92" s="75"/>
      <c r="S92" s="194"/>
      <c r="T92" s="191" t="s">
        <v>256</v>
      </c>
      <c r="U92" s="93">
        <f>S37</f>
        <v>3</v>
      </c>
    </row>
    <row r="93" spans="2:22">
      <c r="B93" s="63" t="s">
        <v>194</v>
      </c>
      <c r="C93" s="379">
        <f>C25</f>
        <v>41640</v>
      </c>
      <c r="D93" s="380"/>
      <c r="E93" s="195"/>
      <c r="F93" s="192" t="s">
        <v>257</v>
      </c>
      <c r="G93" s="94">
        <f>IF(G92&lt;G91,G91-G92,"unterpasteurisiert")</f>
        <v>6.2464959870909418</v>
      </c>
      <c r="I93" s="63" t="s">
        <v>194</v>
      </c>
      <c r="J93" s="103">
        <f>J25</f>
        <v>41640</v>
      </c>
      <c r="L93" s="3"/>
      <c r="M93" s="192" t="s">
        <v>257</v>
      </c>
      <c r="N93" s="94">
        <f>IF(N92&lt;N91,N91-N92,"unterpasteurisiert")</f>
        <v>147.82383162920297</v>
      </c>
      <c r="P93" s="63" t="s">
        <v>194</v>
      </c>
      <c r="Q93" s="104">
        <f>Q25</f>
        <v>41640</v>
      </c>
      <c r="R93" s="68"/>
      <c r="S93" s="194"/>
      <c r="T93" s="192" t="s">
        <v>257</v>
      </c>
      <c r="U93" s="99">
        <f>IF(U92&lt;U91,U91-U92,"untersterilisiert")</f>
        <v>9.4722725421551193</v>
      </c>
    </row>
    <row r="94" spans="2:22">
      <c r="B94" s="63" t="s">
        <v>160</v>
      </c>
      <c r="C94" s="381" t="str">
        <f>C26</f>
        <v>Muster xy</v>
      </c>
      <c r="D94" s="381"/>
      <c r="I94" s="63" t="s">
        <v>160</v>
      </c>
      <c r="J94" s="97" t="str">
        <f>J26</f>
        <v>Muster xy</v>
      </c>
      <c r="P94" s="63" t="s">
        <v>160</v>
      </c>
      <c r="Q94" s="97" t="str">
        <f>Q26</f>
        <v>Muster xy</v>
      </c>
    </row>
    <row r="95" spans="2:22">
      <c r="B95" s="169" t="s">
        <v>235</v>
      </c>
      <c r="C95" s="382">
        <f>C27</f>
        <v>0</v>
      </c>
      <c r="D95" s="382"/>
      <c r="I95" s="169" t="s">
        <v>235</v>
      </c>
      <c r="J95" s="97">
        <f>J27</f>
        <v>0</v>
      </c>
      <c r="P95" s="169" t="s">
        <v>235</v>
      </c>
      <c r="Q95" s="97">
        <f>Q27</f>
        <v>0</v>
      </c>
    </row>
    <row r="96" spans="2:22">
      <c r="B96" s="63" t="s">
        <v>150</v>
      </c>
      <c r="C96" s="193" t="str">
        <f>C28</f>
        <v>nicht erfasst</v>
      </c>
      <c r="D96" s="6" t="s">
        <v>12</v>
      </c>
      <c r="I96" s="6" t="s">
        <v>151</v>
      </c>
      <c r="J96" s="97">
        <f>J28</f>
        <v>4.3</v>
      </c>
      <c r="K96" s="6" t="s">
        <v>12</v>
      </c>
      <c r="P96" s="63" t="s">
        <v>161</v>
      </c>
      <c r="Q96" s="97" t="str">
        <f>Q28</f>
        <v>nicht erfasst</v>
      </c>
      <c r="R96" s="6" t="s">
        <v>12</v>
      </c>
    </row>
  </sheetData>
  <mergeCells count="35">
    <mergeCell ref="S91:T91"/>
    <mergeCell ref="C93:D93"/>
    <mergeCell ref="C94:D94"/>
    <mergeCell ref="C95:D95"/>
    <mergeCell ref="C40:D40"/>
    <mergeCell ref="J40:K40"/>
    <mergeCell ref="Q40:R40"/>
    <mergeCell ref="E91:F91"/>
    <mergeCell ref="I91:J91"/>
    <mergeCell ref="L91:M91"/>
    <mergeCell ref="P91:Q91"/>
    <mergeCell ref="B38:D38"/>
    <mergeCell ref="I38:K38"/>
    <mergeCell ref="P38:R38"/>
    <mergeCell ref="B39:D39"/>
    <mergeCell ref="I39:K39"/>
    <mergeCell ref="P39:R39"/>
    <mergeCell ref="D33:E33"/>
    <mergeCell ref="L33:M33"/>
    <mergeCell ref="R33:T33"/>
    <mergeCell ref="B37:D37"/>
    <mergeCell ref="I37:K37"/>
    <mergeCell ref="P37:R37"/>
    <mergeCell ref="C25:D25"/>
    <mergeCell ref="J25:K25"/>
    <mergeCell ref="Q25:R25"/>
    <mergeCell ref="C26:D26"/>
    <mergeCell ref="J26:K26"/>
    <mergeCell ref="Q26:R26"/>
    <mergeCell ref="C27:D27"/>
    <mergeCell ref="J27:K27"/>
    <mergeCell ref="Q27:R27"/>
    <mergeCell ref="D30:E30"/>
    <mergeCell ref="L30:M30"/>
    <mergeCell ref="C28:D28"/>
  </mergeCells>
  <phoneticPr fontId="2" type="noConversion"/>
  <pageMargins left="0.78740157499999996" right="0.78740157499999996" top="0.984251969" bottom="0.984251969" header="0.4921259845" footer="0.4921259845"/>
  <pageSetup paperSize="9" orientation="portrait" verticalDpi="0" r:id="rId1"/>
  <headerFooter alignWithMargins="0"/>
  <legacyDrawing r:id="rId2"/>
  <oleObjects>
    <oleObject progId="Equation.2" shapeId="4102" r:id="rId3"/>
    <oleObject progId="Equation.2" shapeId="4103" r:id="rId4"/>
    <oleObject progId="Equation.2" shapeId="4104" r:id="rId5"/>
    <oleObject progId="Equation.2" shapeId="4105" r:id="rId6"/>
  </oleObjects>
</worksheet>
</file>

<file path=xl/worksheets/sheet4.xml><?xml version="1.0" encoding="utf-8"?>
<worksheet xmlns="http://schemas.openxmlformats.org/spreadsheetml/2006/main" xmlns:r="http://schemas.openxmlformats.org/officeDocument/2006/relationships">
  <dimension ref="A1:AC301"/>
  <sheetViews>
    <sheetView workbookViewId="0"/>
  </sheetViews>
  <sheetFormatPr baseColWidth="10" defaultRowHeight="12.75"/>
  <cols>
    <col min="1" max="1" width="2.7109375" style="1" customWidth="1"/>
    <col min="2" max="2" width="14.85546875" style="1" customWidth="1"/>
    <col min="3" max="3" width="13.42578125" style="5" customWidth="1"/>
    <col min="4" max="4" width="8.7109375" style="1" customWidth="1"/>
    <col min="5" max="5" width="11.42578125" style="1"/>
    <col min="6" max="6" width="13.140625" style="1" customWidth="1"/>
    <col min="7" max="7" width="15" style="20" customWidth="1"/>
    <col min="8" max="8" width="2.42578125" style="1" customWidth="1"/>
    <col min="9" max="9" width="14.42578125" style="1" customWidth="1"/>
    <col min="10" max="10" width="13.5703125" style="1" customWidth="1"/>
    <col min="11" max="11" width="10.42578125" style="1" customWidth="1"/>
    <col min="12" max="12" width="12.5703125" style="1" customWidth="1"/>
    <col min="13" max="13" width="11.42578125" style="1"/>
    <col min="14" max="14" width="13" style="20" customWidth="1"/>
    <col min="15" max="15" width="2.85546875" style="1" customWidth="1"/>
    <col min="16" max="16" width="14.140625" style="1" customWidth="1"/>
    <col min="17" max="18" width="11.42578125" style="1"/>
    <col min="19" max="19" width="12.140625" style="1" customWidth="1"/>
    <col min="20" max="20" width="11.42578125" style="1"/>
    <col min="21" max="21" width="13.7109375" style="1" customWidth="1"/>
    <col min="22" max="16384" width="11.42578125" style="1"/>
  </cols>
  <sheetData>
    <row r="1" spans="2:23" ht="15.75">
      <c r="B1" s="175" t="s">
        <v>245</v>
      </c>
      <c r="O1" s="157"/>
      <c r="P1" s="176" t="s">
        <v>246</v>
      </c>
    </row>
    <row r="2" spans="2:23">
      <c r="O2" s="16"/>
      <c r="P2" s="8"/>
    </row>
    <row r="3" spans="2:23">
      <c r="B3" s="54" t="s">
        <v>141</v>
      </c>
      <c r="G3" t="s">
        <v>0</v>
      </c>
      <c r="H3" t="s">
        <v>1</v>
      </c>
      <c r="I3"/>
      <c r="O3" s="16"/>
      <c r="P3" s="54" t="s">
        <v>141</v>
      </c>
      <c r="U3" t="s">
        <v>0</v>
      </c>
      <c r="V3" t="s">
        <v>1</v>
      </c>
      <c r="W3"/>
    </row>
    <row r="4" spans="2:23">
      <c r="B4" s="1" t="s">
        <v>155</v>
      </c>
      <c r="G4"/>
      <c r="H4" t="s">
        <v>2</v>
      </c>
      <c r="I4"/>
      <c r="O4" s="16"/>
      <c r="P4" s="1" t="s">
        <v>155</v>
      </c>
      <c r="U4"/>
      <c r="V4" t="s">
        <v>2</v>
      </c>
      <c r="W4"/>
    </row>
    <row r="5" spans="2:23">
      <c r="G5"/>
      <c r="H5" t="s">
        <v>136</v>
      </c>
      <c r="I5"/>
      <c r="O5" s="16"/>
      <c r="P5" s="8"/>
      <c r="U5"/>
      <c r="V5" t="s">
        <v>136</v>
      </c>
      <c r="W5"/>
    </row>
    <row r="6" spans="2:23">
      <c r="G6"/>
      <c r="H6" t="s">
        <v>3</v>
      </c>
      <c r="I6"/>
      <c r="O6" s="16"/>
      <c r="P6" s="8"/>
      <c r="U6"/>
      <c r="V6" t="s">
        <v>3</v>
      </c>
      <c r="W6"/>
    </row>
    <row r="7" spans="2:23">
      <c r="G7"/>
      <c r="H7" t="s">
        <v>156</v>
      </c>
      <c r="I7"/>
      <c r="O7" s="16"/>
      <c r="P7" s="8"/>
      <c r="U7"/>
      <c r="V7" t="s">
        <v>156</v>
      </c>
      <c r="W7"/>
    </row>
    <row r="8" spans="2:23">
      <c r="G8"/>
      <c r="H8"/>
      <c r="I8"/>
      <c r="O8" s="16"/>
      <c r="P8" s="8"/>
      <c r="U8"/>
      <c r="V8"/>
      <c r="W8"/>
    </row>
    <row r="9" spans="2:23">
      <c r="B9" s="6" t="s">
        <v>141</v>
      </c>
      <c r="G9" s="21" t="s">
        <v>0</v>
      </c>
      <c r="H9" s="7" t="s">
        <v>1</v>
      </c>
      <c r="O9" s="16"/>
      <c r="P9" s="18" t="s">
        <v>141</v>
      </c>
      <c r="U9" t="s">
        <v>0</v>
      </c>
      <c r="V9" t="s">
        <v>1</v>
      </c>
      <c r="W9"/>
    </row>
    <row r="10" spans="2:23">
      <c r="B10" s="168" t="s">
        <v>234</v>
      </c>
      <c r="G10" s="21"/>
      <c r="H10" s="7" t="s">
        <v>2</v>
      </c>
      <c r="O10" s="16"/>
      <c r="P10" s="1" t="s">
        <v>154</v>
      </c>
      <c r="U10"/>
      <c r="V10" t="s">
        <v>2</v>
      </c>
      <c r="W10"/>
    </row>
    <row r="11" spans="2:23">
      <c r="G11" s="21"/>
      <c r="H11" s="7" t="s">
        <v>136</v>
      </c>
      <c r="O11" s="31"/>
      <c r="P11" s="8"/>
      <c r="U11"/>
      <c r="V11" t="s">
        <v>136</v>
      </c>
    </row>
    <row r="12" spans="2:23">
      <c r="G12" s="21"/>
      <c r="H12" s="7" t="s">
        <v>3</v>
      </c>
      <c r="O12" s="31"/>
      <c r="P12" s="8"/>
      <c r="U12"/>
      <c r="V12" t="s">
        <v>3</v>
      </c>
    </row>
    <row r="13" spans="2:23" ht="13.5">
      <c r="B13" s="168"/>
      <c r="G13" s="21"/>
      <c r="H13" s="7" t="s">
        <v>137</v>
      </c>
      <c r="O13" s="31"/>
      <c r="U13"/>
      <c r="V13" t="s">
        <v>152</v>
      </c>
      <c r="W13"/>
    </row>
    <row r="14" spans="2:23">
      <c r="B14" s="168" t="s">
        <v>233</v>
      </c>
      <c r="G14" s="21"/>
      <c r="H14" s="7"/>
      <c r="O14" s="31"/>
      <c r="P14" s="173" t="s">
        <v>233</v>
      </c>
      <c r="U14"/>
      <c r="V14"/>
      <c r="W14"/>
    </row>
    <row r="15" spans="2:23">
      <c r="L15"/>
      <c r="O15" s="31"/>
      <c r="P15" s="168"/>
      <c r="U15"/>
      <c r="V15"/>
      <c r="W15"/>
    </row>
    <row r="16" spans="2:23" ht="15.75">
      <c r="B16" s="63" t="s">
        <v>194</v>
      </c>
      <c r="C16" s="362">
        <v>41640</v>
      </c>
      <c r="D16" s="363"/>
      <c r="E16" s="396" t="s">
        <v>276</v>
      </c>
      <c r="F16" s="397"/>
      <c r="I16" s="63" t="s">
        <v>194</v>
      </c>
      <c r="J16" s="362">
        <v>41640</v>
      </c>
      <c r="K16" s="363"/>
      <c r="L16" s="400" t="s">
        <v>151</v>
      </c>
      <c r="M16" s="360"/>
      <c r="O16" s="31"/>
      <c r="P16" s="63" t="s">
        <v>194</v>
      </c>
      <c r="Q16" s="362">
        <v>41640</v>
      </c>
      <c r="R16" s="363"/>
      <c r="U16"/>
      <c r="V16"/>
      <c r="W16"/>
    </row>
    <row r="17" spans="2:29" ht="13.5" thickBot="1">
      <c r="B17" s="63" t="s">
        <v>160</v>
      </c>
      <c r="C17" s="365"/>
      <c r="D17" s="366"/>
      <c r="E17" s="392" t="s">
        <v>239</v>
      </c>
      <c r="F17" s="393"/>
      <c r="I17" s="63" t="s">
        <v>160</v>
      </c>
      <c r="J17" s="361"/>
      <c r="K17" s="366"/>
      <c r="L17" s="392" t="s">
        <v>240</v>
      </c>
      <c r="M17" s="404"/>
      <c r="O17" s="31"/>
      <c r="P17" s="63" t="s">
        <v>160</v>
      </c>
      <c r="Q17" s="361"/>
      <c r="R17" s="366"/>
      <c r="S17" s="163" t="s">
        <v>238</v>
      </c>
      <c r="U17"/>
      <c r="V17"/>
      <c r="W17"/>
    </row>
    <row r="18" spans="2:29">
      <c r="B18" s="169" t="s">
        <v>235</v>
      </c>
      <c r="C18" s="390">
        <v>1</v>
      </c>
      <c r="D18" s="391"/>
      <c r="E18" s="394" t="s">
        <v>159</v>
      </c>
      <c r="F18" s="395"/>
      <c r="I18" s="169" t="s">
        <v>235</v>
      </c>
      <c r="J18" s="390">
        <v>1</v>
      </c>
      <c r="K18" s="391"/>
      <c r="L18" s="403" t="s">
        <v>241</v>
      </c>
      <c r="M18" s="395"/>
      <c r="O18" s="31"/>
      <c r="P18" s="169" t="s">
        <v>235</v>
      </c>
      <c r="Q18" s="390">
        <v>1</v>
      </c>
      <c r="R18" s="391"/>
      <c r="U18"/>
      <c r="V18" s="78" t="s">
        <v>165</v>
      </c>
      <c r="W18" s="79"/>
      <c r="X18" s="69"/>
      <c r="Y18" s="69"/>
      <c r="Z18" s="69"/>
      <c r="AA18" s="70"/>
      <c r="AB18" s="80"/>
      <c r="AC18" s="81"/>
    </row>
    <row r="19" spans="2:29" ht="15">
      <c r="B19" s="63" t="s">
        <v>161</v>
      </c>
      <c r="C19" s="202" t="s">
        <v>269</v>
      </c>
      <c r="D19" s="1" t="s">
        <v>162</v>
      </c>
      <c r="E19" s="401" t="s">
        <v>237</v>
      </c>
      <c r="F19" s="402"/>
      <c r="I19" s="63" t="s">
        <v>161</v>
      </c>
      <c r="J19" s="96">
        <v>4.3</v>
      </c>
      <c r="K19" s="1" t="s">
        <v>162</v>
      </c>
      <c r="L19" s="401" t="s">
        <v>236</v>
      </c>
      <c r="M19" s="402"/>
      <c r="O19" s="31"/>
      <c r="P19" s="63" t="s">
        <v>161</v>
      </c>
      <c r="Q19" s="67"/>
      <c r="R19" s="172" t="s">
        <v>12</v>
      </c>
      <c r="S19" s="173" t="s">
        <v>242</v>
      </c>
      <c r="U19"/>
      <c r="V19" s="186" t="s">
        <v>277</v>
      </c>
      <c r="W19" s="12"/>
      <c r="X19" s="8"/>
      <c r="Y19" s="8"/>
      <c r="Z19" s="8"/>
      <c r="AA19" s="82"/>
      <c r="AB19" s="83"/>
      <c r="AC19" s="84"/>
    </row>
    <row r="20" spans="2:29" ht="13.5" thickBot="1">
      <c r="O20" s="31"/>
      <c r="U20"/>
      <c r="V20" s="186" t="s">
        <v>279</v>
      </c>
      <c r="W20" s="12"/>
      <c r="X20" s="8"/>
      <c r="Y20" s="8"/>
      <c r="Z20" s="8"/>
      <c r="AA20" s="82"/>
      <c r="AB20" s="83"/>
      <c r="AC20" s="84"/>
    </row>
    <row r="21" spans="2:29" ht="15.75">
      <c r="B21" s="174" t="s">
        <v>243</v>
      </c>
      <c r="C21" s="142"/>
      <c r="D21" s="129"/>
      <c r="E21" s="129"/>
      <c r="F21" s="130"/>
      <c r="I21" s="174" t="s">
        <v>244</v>
      </c>
      <c r="J21" s="129"/>
      <c r="K21" s="129"/>
      <c r="L21" s="129"/>
      <c r="M21" s="130"/>
      <c r="O21" s="31"/>
      <c r="P21" s="156" t="s">
        <v>231</v>
      </c>
      <c r="Q21" s="129"/>
      <c r="R21" s="129"/>
      <c r="S21" s="129"/>
      <c r="T21" s="130"/>
      <c r="U21"/>
      <c r="V21" s="186" t="s">
        <v>280</v>
      </c>
      <c r="W21" s="205"/>
      <c r="X21" s="206"/>
      <c r="Y21" s="206"/>
      <c r="Z21" s="206"/>
      <c r="AA21" s="82"/>
      <c r="AB21" s="83"/>
      <c r="AC21" s="84"/>
    </row>
    <row r="22" spans="2:29">
      <c r="B22" s="131"/>
      <c r="C22" s="143"/>
      <c r="D22" s="132"/>
      <c r="E22" s="132"/>
      <c r="F22" s="133"/>
      <c r="I22" s="131"/>
      <c r="J22" s="132"/>
      <c r="K22" s="132"/>
      <c r="L22" s="132"/>
      <c r="M22" s="133"/>
      <c r="O22" s="31"/>
      <c r="P22" s="132"/>
      <c r="Q22" s="132"/>
      <c r="R22" s="132"/>
      <c r="S22" s="132"/>
      <c r="T22" s="133"/>
      <c r="U22"/>
      <c r="V22" s="186" t="s">
        <v>281</v>
      </c>
      <c r="W22" s="12"/>
      <c r="X22" s="8"/>
      <c r="Y22" s="8"/>
      <c r="Z22" s="8"/>
      <c r="AA22" s="82"/>
      <c r="AB22" s="83"/>
      <c r="AC22" s="84"/>
    </row>
    <row r="23" spans="2:29">
      <c r="B23" s="131"/>
      <c r="C23" s="143"/>
      <c r="D23" s="134" t="s">
        <v>198</v>
      </c>
      <c r="E23" s="145">
        <f>SUM(G47:G301)</f>
        <v>815.55312048567987</v>
      </c>
      <c r="F23" s="133"/>
      <c r="I23" s="131"/>
      <c r="J23" s="132"/>
      <c r="K23" s="134" t="s">
        <v>198</v>
      </c>
      <c r="L23" s="145">
        <f>SUM(N47:N301)</f>
        <v>4.0585413486944537</v>
      </c>
      <c r="M23" s="133"/>
      <c r="O23" s="31"/>
      <c r="P23" s="132"/>
      <c r="Q23" s="132"/>
      <c r="R23" s="134" t="s">
        <v>199</v>
      </c>
      <c r="S23" s="145">
        <f>SUM(U47:U301)</f>
        <v>0.63307068993320903</v>
      </c>
      <c r="T23" s="133"/>
      <c r="U23"/>
      <c r="V23" s="186" t="s">
        <v>282</v>
      </c>
      <c r="W23" s="12"/>
      <c r="X23" s="8"/>
      <c r="Y23" s="8"/>
      <c r="Z23" s="8"/>
      <c r="AA23" s="82"/>
      <c r="AB23" s="83"/>
      <c r="AC23" s="84"/>
    </row>
    <row r="24" spans="2:29">
      <c r="B24" s="131"/>
      <c r="C24" s="143"/>
      <c r="D24" s="135" t="s">
        <v>163</v>
      </c>
      <c r="E24" s="146">
        <f>E37</f>
        <v>10</v>
      </c>
      <c r="F24" s="133"/>
      <c r="I24" s="131"/>
      <c r="J24" s="132"/>
      <c r="K24" s="135" t="s">
        <v>163</v>
      </c>
      <c r="L24" s="146">
        <f>L37</f>
        <v>4.3</v>
      </c>
      <c r="M24" s="133"/>
      <c r="O24" s="31"/>
      <c r="P24" s="132"/>
      <c r="Q24" s="132"/>
      <c r="R24" s="135" t="s">
        <v>163</v>
      </c>
      <c r="S24" s="146">
        <f>S37</f>
        <v>3</v>
      </c>
      <c r="T24" s="133"/>
      <c r="U24"/>
      <c r="V24" s="186"/>
      <c r="W24" s="12"/>
      <c r="X24" s="8"/>
      <c r="Y24" s="8"/>
      <c r="Z24" s="8"/>
      <c r="AA24" s="82"/>
      <c r="AB24" s="83"/>
      <c r="AC24" s="84"/>
    </row>
    <row r="25" spans="2:29">
      <c r="B25" s="131"/>
      <c r="C25" s="143"/>
      <c r="D25" s="136" t="s">
        <v>164</v>
      </c>
      <c r="E25" s="147">
        <f>IF(E23&gt;E24,E23-E24,"unterpsateurisiert")</f>
        <v>805.55312048567987</v>
      </c>
      <c r="F25" s="133"/>
      <c r="G25" s="21"/>
      <c r="H25" s="7"/>
      <c r="I25" s="131"/>
      <c r="J25" s="132"/>
      <c r="K25" s="136" t="s">
        <v>164</v>
      </c>
      <c r="L25" s="147" t="str">
        <f>IF(L23&gt;L24,L23-L24,"unterpasteurisiert")</f>
        <v>unterpasteurisiert</v>
      </c>
      <c r="M25" s="133"/>
      <c r="O25" s="31"/>
      <c r="P25" s="132"/>
      <c r="Q25" s="132"/>
      <c r="R25" s="136" t="s">
        <v>164</v>
      </c>
      <c r="S25" s="147" t="str">
        <f>IF(S23&gt;S24,S23-S24,"untersterilisiert")</f>
        <v>untersterilisiert</v>
      </c>
      <c r="T25" s="133"/>
      <c r="U25"/>
      <c r="V25" s="186" t="s">
        <v>278</v>
      </c>
      <c r="W25" s="12"/>
      <c r="X25" s="8"/>
      <c r="Y25" s="8"/>
      <c r="Z25" s="8"/>
      <c r="AA25" s="82"/>
      <c r="AB25" s="83"/>
      <c r="AC25" s="84"/>
    </row>
    <row r="26" spans="2:29">
      <c r="B26" s="131"/>
      <c r="C26" s="143"/>
      <c r="D26" s="132"/>
      <c r="E26" s="132"/>
      <c r="F26" s="133"/>
      <c r="G26" s="21"/>
      <c r="H26" s="7"/>
      <c r="I26" s="131"/>
      <c r="J26" s="132"/>
      <c r="K26" s="132"/>
      <c r="L26" s="132"/>
      <c r="M26" s="133"/>
      <c r="O26" s="31"/>
      <c r="P26" s="132"/>
      <c r="Q26" s="132"/>
      <c r="R26" s="132"/>
      <c r="S26" s="132"/>
      <c r="T26" s="133"/>
      <c r="U26"/>
      <c r="V26" s="186" t="s">
        <v>249</v>
      </c>
      <c r="W26" s="12"/>
      <c r="X26" s="8"/>
      <c r="Y26" s="8"/>
      <c r="Z26" s="8"/>
      <c r="AA26" s="82"/>
      <c r="AB26" s="83"/>
      <c r="AC26" s="84"/>
    </row>
    <row r="27" spans="2:29" ht="13.5" thickBot="1">
      <c r="B27" s="399" t="s">
        <v>230</v>
      </c>
      <c r="C27" s="398"/>
      <c r="D27" s="398"/>
      <c r="E27" s="146">
        <f>SUM(D47:D301)</f>
        <v>105</v>
      </c>
      <c r="F27" s="133"/>
      <c r="G27" s="1"/>
      <c r="I27" s="399" t="s">
        <v>230</v>
      </c>
      <c r="J27" s="398"/>
      <c r="K27" s="398"/>
      <c r="L27" s="146">
        <f>SUM(K47:K301)</f>
        <v>34</v>
      </c>
      <c r="M27" s="133"/>
      <c r="O27" s="31"/>
      <c r="P27" s="398" t="s">
        <v>228</v>
      </c>
      <c r="Q27" s="398"/>
      <c r="R27" s="398"/>
      <c r="S27" s="146">
        <f>SUM(R47:R301)</f>
        <v>105</v>
      </c>
      <c r="T27" s="133"/>
      <c r="V27" s="85"/>
      <c r="W27" s="86"/>
      <c r="X27" s="87"/>
      <c r="Y27" s="87"/>
      <c r="Z27" s="87"/>
      <c r="AA27" s="88"/>
      <c r="AB27" s="89"/>
      <c r="AC27" s="90"/>
    </row>
    <row r="28" spans="2:29">
      <c r="B28" s="131"/>
      <c r="C28" s="143"/>
      <c r="D28" s="132"/>
      <c r="E28" s="132"/>
      <c r="F28" s="133"/>
      <c r="G28" s="1"/>
      <c r="I28" s="131"/>
      <c r="J28" s="132"/>
      <c r="K28" s="132"/>
      <c r="L28" s="132"/>
      <c r="M28" s="133"/>
      <c r="O28" s="31"/>
      <c r="P28" s="398"/>
      <c r="Q28" s="398"/>
      <c r="R28" s="398"/>
      <c r="S28" s="146"/>
      <c r="T28" s="133"/>
      <c r="W28"/>
    </row>
    <row r="29" spans="2:29" ht="13.5" thickBot="1">
      <c r="B29" s="137"/>
      <c r="C29" s="144"/>
      <c r="D29" s="138"/>
      <c r="E29" s="138"/>
      <c r="F29" s="139"/>
      <c r="G29" s="1"/>
      <c r="I29" s="137"/>
      <c r="J29" s="138"/>
      <c r="K29" s="138"/>
      <c r="L29" s="140"/>
      <c r="M29" s="141"/>
      <c r="N29" s="21"/>
      <c r="O29" s="31"/>
      <c r="P29" s="138"/>
      <c r="Q29" s="138"/>
      <c r="R29" s="138"/>
      <c r="S29" s="138"/>
      <c r="T29" s="139"/>
      <c r="W29"/>
    </row>
    <row r="30" spans="2:29" ht="15.75">
      <c r="E30" s="111"/>
      <c r="F30" s="45"/>
      <c r="G30" s="1"/>
      <c r="H30" s="3"/>
      <c r="J30" s="17"/>
      <c r="M30" s="112"/>
      <c r="N30" s="21"/>
      <c r="O30" s="31"/>
      <c r="P30" s="8"/>
      <c r="W30"/>
    </row>
    <row r="31" spans="2:29">
      <c r="E31" s="6"/>
      <c r="F31" s="6"/>
      <c r="H31" s="9"/>
      <c r="I31" s="14"/>
      <c r="M31" s="18"/>
      <c r="O31" s="16"/>
    </row>
    <row r="32" spans="2:29">
      <c r="E32" s="6"/>
      <c r="F32" s="6"/>
      <c r="H32" s="9"/>
      <c r="I32" s="14"/>
      <c r="M32" s="18"/>
      <c r="O32" s="16"/>
    </row>
    <row r="33" spans="2:22" ht="15.75">
      <c r="D33" s="367" t="s">
        <v>275</v>
      </c>
      <c r="E33" s="368"/>
      <c r="F33" s="6"/>
      <c r="H33" s="9"/>
      <c r="I33" s="14"/>
      <c r="K33" s="367" t="s">
        <v>274</v>
      </c>
      <c r="L33" s="368"/>
      <c r="N33" s="22"/>
      <c r="O33" s="16"/>
      <c r="R33" s="367" t="s">
        <v>7</v>
      </c>
      <c r="S33" s="369"/>
      <c r="T33" s="370"/>
      <c r="U33" s="113"/>
    </row>
    <row r="34" spans="2:22">
      <c r="D34" s="6"/>
      <c r="E34" s="6"/>
      <c r="F34" s="6"/>
      <c r="H34" s="9"/>
      <c r="I34" s="14"/>
      <c r="J34" s="18"/>
      <c r="K34" s="13"/>
      <c r="N34" s="22"/>
      <c r="O34" s="16"/>
      <c r="P34" s="13"/>
      <c r="Q34" s="18"/>
      <c r="R34" s="167"/>
      <c r="S34" s="167"/>
      <c r="T34" s="167"/>
      <c r="U34" s="22"/>
    </row>
    <row r="35" spans="2:22">
      <c r="D35" s="6"/>
      <c r="E35" s="6"/>
      <c r="F35" s="6"/>
      <c r="H35" s="9"/>
      <c r="I35" s="14"/>
      <c r="J35" s="18"/>
      <c r="K35" s="13"/>
      <c r="N35" s="22"/>
      <c r="O35" s="16"/>
      <c r="P35" s="13"/>
      <c r="Q35" s="18"/>
      <c r="R35" s="13"/>
      <c r="U35" s="22"/>
    </row>
    <row r="36" spans="2:22" ht="16.5" customHeight="1">
      <c r="C36" s="1" t="s">
        <v>4</v>
      </c>
      <c r="H36" s="9"/>
      <c r="I36" s="2"/>
      <c r="J36" s="8" t="s">
        <v>4</v>
      </c>
      <c r="L36" s="8"/>
      <c r="M36" s="8"/>
      <c r="N36" s="22"/>
      <c r="O36" s="16"/>
      <c r="Q36" s="8" t="s">
        <v>4</v>
      </c>
      <c r="S36" s="8"/>
      <c r="T36" s="8"/>
      <c r="U36" s="22"/>
    </row>
    <row r="37" spans="2:22">
      <c r="C37" s="164"/>
      <c r="D37" s="164" t="s">
        <v>173</v>
      </c>
      <c r="E37" s="71">
        <v>10</v>
      </c>
      <c r="F37" s="46"/>
      <c r="H37" s="10"/>
      <c r="I37" s="2"/>
      <c r="J37" s="75"/>
      <c r="K37" s="110" t="s">
        <v>173</v>
      </c>
      <c r="L37" s="71">
        <v>4.3</v>
      </c>
      <c r="M37" s="46"/>
      <c r="N37" s="22"/>
      <c r="O37" s="16"/>
      <c r="Q37" s="75"/>
      <c r="R37" s="110" t="s">
        <v>172</v>
      </c>
      <c r="S37" s="71">
        <v>3</v>
      </c>
      <c r="T37" s="46"/>
      <c r="U37" s="22"/>
    </row>
    <row r="38" spans="2:22">
      <c r="C38" s="166"/>
      <c r="D38" s="166" t="s">
        <v>138</v>
      </c>
      <c r="E38" s="72">
        <v>10</v>
      </c>
      <c r="F38" s="47"/>
      <c r="H38" s="10"/>
      <c r="I38" s="2"/>
      <c r="J38" s="75"/>
      <c r="K38" s="75" t="s">
        <v>138</v>
      </c>
      <c r="L38" s="72">
        <v>8.9</v>
      </c>
      <c r="M38" s="47"/>
      <c r="N38" s="22"/>
      <c r="O38" s="16"/>
      <c r="Q38" s="75"/>
      <c r="R38" s="75" t="s">
        <v>138</v>
      </c>
      <c r="S38" s="72">
        <v>10</v>
      </c>
      <c r="T38" s="47"/>
      <c r="U38" s="22"/>
    </row>
    <row r="39" spans="2:22" ht="15.75" customHeight="1">
      <c r="C39" s="164"/>
      <c r="D39" s="164" t="s">
        <v>140</v>
      </c>
      <c r="E39" s="73">
        <v>90</v>
      </c>
      <c r="F39" s="46"/>
      <c r="H39" s="10"/>
      <c r="I39" s="2"/>
      <c r="J39" s="75"/>
      <c r="K39" s="110" t="s">
        <v>140</v>
      </c>
      <c r="L39" s="73">
        <v>93.3</v>
      </c>
      <c r="M39" s="46"/>
      <c r="N39" s="22"/>
      <c r="O39" s="16"/>
      <c r="Q39" s="75"/>
      <c r="R39" s="110" t="s">
        <v>140</v>
      </c>
      <c r="S39" s="73">
        <v>121.1</v>
      </c>
      <c r="T39" s="46"/>
      <c r="U39" s="22"/>
    </row>
    <row r="40" spans="2:22" ht="15" customHeight="1">
      <c r="C40" s="209"/>
      <c r="D40" s="165" t="s">
        <v>139</v>
      </c>
      <c r="E40" s="8" t="s">
        <v>142</v>
      </c>
      <c r="G40" s="22"/>
      <c r="H40" s="9"/>
      <c r="I40" s="2"/>
      <c r="K40" s="75" t="s">
        <v>139</v>
      </c>
      <c r="L40" s="8" t="s">
        <v>148</v>
      </c>
      <c r="M40" s="48"/>
      <c r="N40" s="22"/>
      <c r="O40" s="16"/>
      <c r="Q40" s="75"/>
      <c r="R40" s="165" t="s">
        <v>139</v>
      </c>
      <c r="S40" s="8" t="s">
        <v>153</v>
      </c>
      <c r="T40" s="8"/>
      <c r="U40" s="22"/>
    </row>
    <row r="41" spans="2:22" ht="15" customHeight="1">
      <c r="C41" s="8"/>
      <c r="D41" s="8"/>
      <c r="E41" s="8"/>
      <c r="G41" s="22"/>
      <c r="H41" s="9"/>
      <c r="I41" s="2"/>
      <c r="J41" s="8"/>
      <c r="K41" s="8"/>
      <c r="L41" s="8"/>
      <c r="M41" s="48"/>
      <c r="N41" s="22"/>
      <c r="O41" s="16"/>
      <c r="Q41" s="8"/>
      <c r="R41" s="8"/>
      <c r="S41" s="8"/>
      <c r="T41" s="8"/>
      <c r="U41" s="22"/>
    </row>
    <row r="42" spans="2:22" ht="14.25" customHeight="1">
      <c r="B42" s="8"/>
      <c r="C42" s="260"/>
      <c r="D42" s="8"/>
      <c r="E42" s="48" t="s">
        <v>144</v>
      </c>
      <c r="F42" s="55" t="s">
        <v>157</v>
      </c>
      <c r="G42" s="198" t="s">
        <v>314</v>
      </c>
      <c r="H42" s="9"/>
      <c r="I42" s="14"/>
      <c r="J42" s="260"/>
      <c r="K42" s="52"/>
      <c r="L42" s="48" t="s">
        <v>144</v>
      </c>
      <c r="M42" s="55" t="s">
        <v>157</v>
      </c>
      <c r="N42" s="199" t="s">
        <v>314</v>
      </c>
      <c r="O42" s="16"/>
      <c r="P42" s="13"/>
      <c r="Q42" s="255"/>
      <c r="R42" s="52"/>
      <c r="S42" s="48" t="s">
        <v>144</v>
      </c>
      <c r="T42" s="55" t="s">
        <v>157</v>
      </c>
      <c r="U42" s="198" t="s">
        <v>313</v>
      </c>
      <c r="V42" s="2"/>
    </row>
    <row r="43" spans="2:22" ht="14.25" customHeight="1">
      <c r="B43" s="8"/>
      <c r="C43" s="255" t="s">
        <v>146</v>
      </c>
      <c r="D43" s="170" t="s">
        <v>262</v>
      </c>
      <c r="E43" s="48" t="s">
        <v>143</v>
      </c>
      <c r="F43" s="48" t="s">
        <v>158</v>
      </c>
      <c r="G43" s="57" t="s">
        <v>145</v>
      </c>
      <c r="H43" s="9"/>
      <c r="I43" s="14"/>
      <c r="J43" s="51" t="s">
        <v>146</v>
      </c>
      <c r="K43" s="170" t="s">
        <v>262</v>
      </c>
      <c r="L43" s="48" t="s">
        <v>143</v>
      </c>
      <c r="M43" s="48" t="s">
        <v>158</v>
      </c>
      <c r="N43" s="57" t="s">
        <v>145</v>
      </c>
      <c r="O43" s="16"/>
      <c r="P43" s="13"/>
      <c r="Q43" s="51" t="s">
        <v>146</v>
      </c>
      <c r="R43" s="170" t="s">
        <v>262</v>
      </c>
      <c r="S43" s="48" t="s">
        <v>143</v>
      </c>
      <c r="T43" s="236" t="s">
        <v>167</v>
      </c>
      <c r="U43" s="58" t="s">
        <v>149</v>
      </c>
      <c r="V43" s="2"/>
    </row>
    <row r="44" spans="2:22" ht="14.25" customHeight="1">
      <c r="B44" s="3"/>
      <c r="C44" s="50" t="s">
        <v>147</v>
      </c>
      <c r="D44" s="197" t="s">
        <v>261</v>
      </c>
      <c r="E44" s="171" t="s">
        <v>260</v>
      </c>
      <c r="F44" s="171" t="s">
        <v>259</v>
      </c>
      <c r="G44" s="196" t="s">
        <v>258</v>
      </c>
      <c r="H44" s="9"/>
      <c r="I44" s="15"/>
      <c r="J44" s="49" t="s">
        <v>147</v>
      </c>
      <c r="K44" s="197" t="s">
        <v>261</v>
      </c>
      <c r="L44" s="171" t="s">
        <v>260</v>
      </c>
      <c r="M44" s="171" t="s">
        <v>259</v>
      </c>
      <c r="N44" s="196" t="s">
        <v>258</v>
      </c>
      <c r="O44" s="16"/>
      <c r="P44" s="29"/>
      <c r="Q44" s="49" t="s">
        <v>147</v>
      </c>
      <c r="R44" s="197" t="s">
        <v>261</v>
      </c>
      <c r="S44" s="170" t="s">
        <v>260</v>
      </c>
      <c r="T44" s="171" t="s">
        <v>259</v>
      </c>
      <c r="U44" s="198" t="s">
        <v>258</v>
      </c>
      <c r="V44" s="2"/>
    </row>
    <row r="45" spans="2:22">
      <c r="C45" s="257"/>
      <c r="D45" s="74"/>
      <c r="E45" s="122"/>
      <c r="F45" s="120"/>
      <c r="G45" s="59" t="str">
        <f t="shared" ref="G45:G76" si="0">IF(ISNUMBER(D45),10^((C45-$E$39)/$E$38)*D45,"")</f>
        <v/>
      </c>
      <c r="H45" s="9"/>
      <c r="I45" s="14"/>
      <c r="J45" s="14"/>
      <c r="K45" s="74"/>
      <c r="L45" s="119"/>
      <c r="M45" s="120"/>
      <c r="N45" s="59" t="str">
        <f>IF(ISNUMBER(K45),10^((J45-$L$39)/$L$38)*K45,"")</f>
        <v/>
      </c>
      <c r="O45" s="16"/>
      <c r="P45" s="13"/>
      <c r="Q45" s="14"/>
      <c r="R45" s="74"/>
      <c r="S45" s="27"/>
      <c r="T45" s="56"/>
      <c r="U45" s="61"/>
      <c r="V45" s="8"/>
    </row>
    <row r="46" spans="2:22" ht="13.5" thickBot="1">
      <c r="C46" s="261"/>
      <c r="D46" s="74"/>
      <c r="E46" s="14"/>
      <c r="F46" s="120"/>
      <c r="G46" s="59" t="str">
        <f t="shared" si="0"/>
        <v/>
      </c>
      <c r="H46" s="9"/>
      <c r="I46" s="14"/>
      <c r="J46" s="14"/>
      <c r="K46" s="74"/>
      <c r="L46" s="117"/>
      <c r="M46" s="120"/>
      <c r="N46" s="59" t="str">
        <f t="shared" ref="N46:N109" si="1">IF(ISNUMBER(K46),10^((J46-$L$39)/$L$38)*K46,"")</f>
        <v/>
      </c>
      <c r="O46" s="16"/>
      <c r="P46" s="13"/>
      <c r="Q46" s="14"/>
      <c r="R46" s="74"/>
      <c r="S46" s="28"/>
      <c r="T46" s="56"/>
      <c r="U46" s="62"/>
      <c r="V46" s="8"/>
    </row>
    <row r="47" spans="2:22">
      <c r="C47" s="148">
        <v>60</v>
      </c>
      <c r="D47" s="153">
        <f t="shared" ref="D47:D78" si="2">IF(ISNUMBER(C47),1,"")</f>
        <v>1</v>
      </c>
      <c r="E47" s="2">
        <f t="shared" ref="E47:E78" si="3">IF(ISNUMBER(C47),E$37/10^(($C47-E$39)/E$38),"")</f>
        <v>10000</v>
      </c>
      <c r="F47" s="23">
        <f t="shared" ref="F47:F78" si="4">IF(ISNUMBER(C47),10^((C47-$E$39)/$E$38),"")</f>
        <v>1E-3</v>
      </c>
      <c r="G47" s="59">
        <f t="shared" si="0"/>
        <v>1E-3</v>
      </c>
      <c r="H47" s="9"/>
      <c r="I47" s="14"/>
      <c r="J47" s="148">
        <v>60</v>
      </c>
      <c r="K47" s="153">
        <f>IF(ISNUMBER(J47),1,"")</f>
        <v>1</v>
      </c>
      <c r="L47" s="28">
        <f>IF(ISNUMBER(J47),$L$37/10^((J47-$L$39)/$L$38),"")</f>
        <v>23716.00260013928</v>
      </c>
      <c r="M47" s="23">
        <f>IF(ISNUMBER(J47),10^((J47-$L$39)/$L$38),"")</f>
        <v>1.8131217442077471E-4</v>
      </c>
      <c r="N47" s="59">
        <f t="shared" si="1"/>
        <v>1.8131217442077471E-4</v>
      </c>
      <c r="O47" s="16"/>
      <c r="P47" s="13"/>
      <c r="Q47" s="148">
        <v>59.6</v>
      </c>
      <c r="R47" s="153">
        <f>IF(ISNUMBER(Q47),1,"")</f>
        <v>1</v>
      </c>
      <c r="S47" s="28">
        <f>IF(ISNUMBER(Q47),$S$37/10^((Q47-$S$39)/$S$38),"")</f>
        <v>4237612.6338682622</v>
      </c>
      <c r="T47" s="56">
        <f>IF(ISNUMBER(Q47),10^((Q47-$S$39)/$S$38),"")</f>
        <v>7.0794578438413801E-7</v>
      </c>
      <c r="U47" s="62">
        <f t="shared" ref="U47:U110" si="5">IF(ISNUMBER(R47),10^((Q47-$S$39)/$S$38)*R47,"")</f>
        <v>7.0794578438413801E-7</v>
      </c>
      <c r="V47" s="8"/>
    </row>
    <row r="48" spans="2:22">
      <c r="C48" s="149">
        <v>61</v>
      </c>
      <c r="D48" s="153">
        <f t="shared" si="2"/>
        <v>1</v>
      </c>
      <c r="E48" s="2">
        <f t="shared" si="3"/>
        <v>7943.2823472428217</v>
      </c>
      <c r="F48" s="23">
        <f t="shared" si="4"/>
        <v>1.2589254117941662E-3</v>
      </c>
      <c r="G48" s="59">
        <f t="shared" si="0"/>
        <v>1.2589254117941662E-3</v>
      </c>
      <c r="H48" s="9"/>
      <c r="I48" s="14"/>
      <c r="J48" s="149">
        <v>61</v>
      </c>
      <c r="K48" s="153">
        <f t="shared" ref="K48:K111" si="6">IF(ISNUMBER(J48),1,"")</f>
        <v>1</v>
      </c>
      <c r="L48" s="28">
        <f>IF(ISNUMBER(J48),$L$37/10^((J48-$L$39)/$L$38),"")</f>
        <v>18309.729940772231</v>
      </c>
      <c r="M48" s="23">
        <f t="shared" ref="M48:M111" si="7">IF(ISNUMBER(J48),10^((J48-$L$39)/$L$38),"")</f>
        <v>2.3484781118615684E-4</v>
      </c>
      <c r="N48" s="59">
        <f t="shared" si="1"/>
        <v>2.3484781118615684E-4</v>
      </c>
      <c r="O48" s="16"/>
      <c r="P48" s="13"/>
      <c r="Q48" s="149">
        <v>61</v>
      </c>
      <c r="R48" s="153">
        <f t="shared" ref="R48:R111" si="8">IF(ISNUMBER(Q48),1,"")</f>
        <v>1</v>
      </c>
      <c r="S48" s="28">
        <f t="shared" ref="S48:S111" si="9">IF(ISNUMBER(Q48),$S$37/10^((Q48-$S$39)/$S$38),"")</f>
        <v>3069878.9768422656</v>
      </c>
      <c r="T48" s="56">
        <f t="shared" ref="T48:T111" si="10">IF(ISNUMBER(Q48),10^((Q48-$S$39)/$S$38),"")</f>
        <v>9.7723722095580961E-7</v>
      </c>
      <c r="U48" s="62">
        <f t="shared" si="5"/>
        <v>9.7723722095580961E-7</v>
      </c>
      <c r="V48" s="8"/>
    </row>
    <row r="49" spans="3:22">
      <c r="C49" s="149">
        <v>62.4</v>
      </c>
      <c r="D49" s="153">
        <f t="shared" si="2"/>
        <v>1</v>
      </c>
      <c r="E49" s="2">
        <f t="shared" si="3"/>
        <v>5754.3993733715761</v>
      </c>
      <c r="F49" s="23">
        <f t="shared" si="4"/>
        <v>1.7378008287493734E-3</v>
      </c>
      <c r="G49" s="59">
        <f t="shared" si="0"/>
        <v>1.7378008287493734E-3</v>
      </c>
      <c r="H49" s="9"/>
      <c r="I49" s="14"/>
      <c r="J49" s="149">
        <v>62</v>
      </c>
      <c r="K49" s="153">
        <f t="shared" si="6"/>
        <v>1</v>
      </c>
      <c r="L49" s="28">
        <f>IF(ISNUMBER(J49),$L$37/10^((J49-$L$39)/$L$38),"")</f>
        <v>14135.864975071428</v>
      </c>
      <c r="M49" s="23">
        <f t="shared" si="7"/>
        <v>3.0419079466187897E-4</v>
      </c>
      <c r="N49" s="59">
        <f t="shared" si="1"/>
        <v>3.0419079466187897E-4</v>
      </c>
      <c r="O49" s="16"/>
      <c r="P49" s="13"/>
      <c r="Q49" s="149">
        <v>62.4</v>
      </c>
      <c r="R49" s="153">
        <f t="shared" si="8"/>
        <v>1</v>
      </c>
      <c r="S49" s="28">
        <f t="shared" si="9"/>
        <v>2223930.7239027503</v>
      </c>
      <c r="T49" s="56">
        <f t="shared" si="10"/>
        <v>1.348962882591655E-6</v>
      </c>
      <c r="U49" s="62">
        <f t="shared" si="5"/>
        <v>1.348962882591655E-6</v>
      </c>
      <c r="V49" s="8"/>
    </row>
    <row r="50" spans="3:22">
      <c r="C50" s="149">
        <v>63.7</v>
      </c>
      <c r="D50" s="153">
        <f t="shared" si="2"/>
        <v>1</v>
      </c>
      <c r="E50" s="2">
        <f t="shared" si="3"/>
        <v>4265.7951880159299</v>
      </c>
      <c r="F50" s="23">
        <f t="shared" si="4"/>
        <v>2.3442288153199204E-3</v>
      </c>
      <c r="G50" s="59">
        <f t="shared" si="0"/>
        <v>2.3442288153199204E-3</v>
      </c>
      <c r="H50" s="9"/>
      <c r="I50" s="14"/>
      <c r="J50" s="149">
        <v>63</v>
      </c>
      <c r="K50" s="153">
        <f t="shared" si="6"/>
        <v>1</v>
      </c>
      <c r="L50" s="28">
        <f t="shared" ref="L50:L113" si="11">IF(ISNUMBER(J50),$L$37/10^((J50-$L$39)/$L$38),"")</f>
        <v>10913.469463494621</v>
      </c>
      <c r="M50" s="23">
        <f t="shared" si="7"/>
        <v>3.9400852445534672E-4</v>
      </c>
      <c r="N50" s="59">
        <f t="shared" si="1"/>
        <v>3.9400852445534672E-4</v>
      </c>
      <c r="O50" s="16"/>
      <c r="P50" s="13"/>
      <c r="Q50" s="149">
        <v>63.7</v>
      </c>
      <c r="R50" s="153">
        <f t="shared" si="8"/>
        <v>1</v>
      </c>
      <c r="S50" s="28">
        <f t="shared" si="9"/>
        <v>1648622.621572874</v>
      </c>
      <c r="T50" s="56">
        <f t="shared" si="10"/>
        <v>1.819700858609983E-6</v>
      </c>
      <c r="U50" s="62">
        <f t="shared" si="5"/>
        <v>1.819700858609983E-6</v>
      </c>
      <c r="V50" s="8"/>
    </row>
    <row r="51" spans="3:22">
      <c r="C51" s="149">
        <v>64.900000000000006</v>
      </c>
      <c r="D51" s="153">
        <f t="shared" si="2"/>
        <v>1</v>
      </c>
      <c r="E51" s="2">
        <f t="shared" si="3"/>
        <v>3235.9365692962797</v>
      </c>
      <c r="F51" s="23">
        <f t="shared" si="4"/>
        <v>3.0902954325135934E-3</v>
      </c>
      <c r="G51" s="59">
        <f t="shared" si="0"/>
        <v>3.0902954325135934E-3</v>
      </c>
      <c r="H51" s="9"/>
      <c r="I51" s="14"/>
      <c r="J51" s="149">
        <v>64</v>
      </c>
      <c r="K51" s="153">
        <f t="shared" si="6"/>
        <v>1</v>
      </c>
      <c r="L51" s="28">
        <f t="shared" si="11"/>
        <v>8425.6475242702745</v>
      </c>
      <c r="M51" s="23">
        <f t="shared" si="7"/>
        <v>5.1034653272804837E-4</v>
      </c>
      <c r="N51" s="59">
        <f t="shared" si="1"/>
        <v>5.1034653272804837E-4</v>
      </c>
      <c r="O51" s="16"/>
      <c r="P51" s="13"/>
      <c r="Q51" s="149">
        <v>64.900000000000006</v>
      </c>
      <c r="R51" s="153">
        <f t="shared" si="8"/>
        <v>1</v>
      </c>
      <c r="S51" s="28">
        <f t="shared" si="9"/>
        <v>1250608.1504110058</v>
      </c>
      <c r="T51" s="56">
        <f t="shared" si="10"/>
        <v>2.3988329190194914E-6</v>
      </c>
      <c r="U51" s="62">
        <f t="shared" si="5"/>
        <v>2.3988329190194914E-6</v>
      </c>
      <c r="V51" s="8"/>
    </row>
    <row r="52" spans="3:22">
      <c r="C52" s="149">
        <v>66.2</v>
      </c>
      <c r="D52" s="153">
        <f t="shared" si="2"/>
        <v>1</v>
      </c>
      <c r="E52" s="2">
        <f t="shared" si="3"/>
        <v>2398.8329190194913</v>
      </c>
      <c r="F52" s="23">
        <f t="shared" si="4"/>
        <v>4.1686938347033527E-3</v>
      </c>
      <c r="G52" s="59">
        <f t="shared" si="0"/>
        <v>4.1686938347033527E-3</v>
      </c>
      <c r="H52" s="9"/>
      <c r="I52" s="14"/>
      <c r="J52" s="149">
        <v>65</v>
      </c>
      <c r="K52" s="153">
        <f t="shared" si="6"/>
        <v>1</v>
      </c>
      <c r="L52" s="28">
        <f t="shared" si="11"/>
        <v>6504.9466112227165</v>
      </c>
      <c r="M52" s="23">
        <f t="shared" si="7"/>
        <v>6.6103540228622118E-4</v>
      </c>
      <c r="N52" s="59">
        <f t="shared" si="1"/>
        <v>6.6103540228622118E-4</v>
      </c>
      <c r="O52" s="16"/>
      <c r="P52" s="13"/>
      <c r="Q52" s="149">
        <v>66.2</v>
      </c>
      <c r="R52" s="153">
        <f t="shared" si="8"/>
        <v>1</v>
      </c>
      <c r="S52" s="28">
        <f t="shared" si="9"/>
        <v>927088.62975407636</v>
      </c>
      <c r="T52" s="56">
        <f t="shared" si="10"/>
        <v>3.2359365692962856E-6</v>
      </c>
      <c r="U52" s="62">
        <f t="shared" si="5"/>
        <v>3.2359365692962856E-6</v>
      </c>
      <c r="V52" s="8"/>
    </row>
    <row r="53" spans="3:22">
      <c r="C53" s="149">
        <v>67.5</v>
      </c>
      <c r="D53" s="153">
        <f t="shared" si="2"/>
        <v>1</v>
      </c>
      <c r="E53" s="2">
        <f t="shared" si="3"/>
        <v>1778.2794100389242</v>
      </c>
      <c r="F53" s="23">
        <f t="shared" si="4"/>
        <v>5.6234132519034866E-3</v>
      </c>
      <c r="G53" s="59">
        <f t="shared" si="0"/>
        <v>5.6234132519034866E-3</v>
      </c>
      <c r="H53" s="9"/>
      <c r="I53" s="14"/>
      <c r="J53" s="149">
        <v>66</v>
      </c>
      <c r="K53" s="153">
        <f t="shared" si="6"/>
        <v>1</v>
      </c>
      <c r="L53" s="28">
        <f t="shared" si="11"/>
        <v>5022.0864678910975</v>
      </c>
      <c r="M53" s="23">
        <f t="shared" si="7"/>
        <v>8.5621783445829038E-4</v>
      </c>
      <c r="N53" s="59">
        <f t="shared" si="1"/>
        <v>8.5621783445829038E-4</v>
      </c>
      <c r="O53" s="16"/>
      <c r="P53" s="13"/>
      <c r="Q53" s="149">
        <v>67.5</v>
      </c>
      <c r="R53" s="153">
        <f t="shared" si="8"/>
        <v>1</v>
      </c>
      <c r="S53" s="28">
        <f t="shared" si="9"/>
        <v>687260.29583033209</v>
      </c>
      <c r="T53" s="56">
        <f t="shared" si="10"/>
        <v>4.3651583224016583E-6</v>
      </c>
      <c r="U53" s="62">
        <f t="shared" si="5"/>
        <v>4.3651583224016583E-6</v>
      </c>
      <c r="V53" s="8"/>
    </row>
    <row r="54" spans="3:22">
      <c r="C54" s="149">
        <v>68.7</v>
      </c>
      <c r="D54" s="153">
        <f t="shared" si="2"/>
        <v>1</v>
      </c>
      <c r="E54" s="2">
        <f t="shared" si="3"/>
        <v>1348.9628825916539</v>
      </c>
      <c r="F54" s="23">
        <f t="shared" si="4"/>
        <v>7.4131024130091741E-3</v>
      </c>
      <c r="G54" s="59">
        <f t="shared" si="0"/>
        <v>7.4131024130091741E-3</v>
      </c>
      <c r="H54" s="9"/>
      <c r="I54" s="14"/>
      <c r="J54" s="149">
        <v>67</v>
      </c>
      <c r="K54" s="153">
        <f t="shared" si="6"/>
        <v>1</v>
      </c>
      <c r="L54" s="28">
        <f t="shared" si="11"/>
        <v>3877.2574162963142</v>
      </c>
      <c r="M54" s="23">
        <f t="shared" si="7"/>
        <v>1.1090313431155942E-3</v>
      </c>
      <c r="N54" s="59">
        <f t="shared" si="1"/>
        <v>1.1090313431155942E-3</v>
      </c>
      <c r="O54" s="16"/>
      <c r="P54" s="13"/>
      <c r="Q54" s="149">
        <v>68.7</v>
      </c>
      <c r="R54" s="153">
        <f t="shared" si="8"/>
        <v>1</v>
      </c>
      <c r="S54" s="28">
        <f t="shared" si="9"/>
        <v>521340.2486248124</v>
      </c>
      <c r="T54" s="56">
        <f t="shared" si="10"/>
        <v>5.7543993733715718E-6</v>
      </c>
      <c r="U54" s="62">
        <f t="shared" si="5"/>
        <v>5.7543993733715718E-6</v>
      </c>
      <c r="V54" s="8"/>
    </row>
    <row r="55" spans="3:22">
      <c r="C55" s="149">
        <v>69.900000000000006</v>
      </c>
      <c r="D55" s="153">
        <f t="shared" si="2"/>
        <v>1</v>
      </c>
      <c r="E55" s="2">
        <f t="shared" si="3"/>
        <v>1023.2929922807527</v>
      </c>
      <c r="F55" s="23">
        <f t="shared" si="4"/>
        <v>9.7723722095581205E-3</v>
      </c>
      <c r="G55" s="59">
        <f t="shared" si="0"/>
        <v>9.7723722095581205E-3</v>
      </c>
      <c r="H55" s="9"/>
      <c r="I55" s="14"/>
      <c r="J55" s="149">
        <v>68</v>
      </c>
      <c r="K55" s="153">
        <f t="shared" si="6"/>
        <v>1</v>
      </c>
      <c r="L55" s="28">
        <f t="shared" si="11"/>
        <v>2993.4022777862642</v>
      </c>
      <c r="M55" s="23">
        <f t="shared" si="7"/>
        <v>1.4364925262166952E-3</v>
      </c>
      <c r="N55" s="59">
        <f t="shared" si="1"/>
        <v>1.4364925262166952E-3</v>
      </c>
      <c r="O55" s="16"/>
      <c r="P55" s="13"/>
      <c r="Q55" s="149">
        <v>69.900000000000006</v>
      </c>
      <c r="R55" s="153">
        <f t="shared" si="8"/>
        <v>1</v>
      </c>
      <c r="S55" s="28">
        <f t="shared" si="9"/>
        <v>395477.02156692173</v>
      </c>
      <c r="T55" s="56">
        <f t="shared" si="10"/>
        <v>7.585775750291845E-6</v>
      </c>
      <c r="U55" s="62">
        <f t="shared" si="5"/>
        <v>7.585775750291845E-6</v>
      </c>
      <c r="V55" s="8"/>
    </row>
    <row r="56" spans="3:22">
      <c r="C56" s="149">
        <v>71</v>
      </c>
      <c r="D56" s="153">
        <f t="shared" si="2"/>
        <v>1</v>
      </c>
      <c r="E56" s="2">
        <f t="shared" si="3"/>
        <v>794.32823472428197</v>
      </c>
      <c r="F56" s="23">
        <f t="shared" si="4"/>
        <v>1.2589254117941664E-2</v>
      </c>
      <c r="G56" s="59">
        <f t="shared" si="0"/>
        <v>1.2589254117941664E-2</v>
      </c>
      <c r="H56" s="9"/>
      <c r="I56" s="14"/>
      <c r="J56" s="149">
        <v>69</v>
      </c>
      <c r="K56" s="153">
        <f t="shared" si="6"/>
        <v>1</v>
      </c>
      <c r="L56" s="28">
        <f t="shared" si="11"/>
        <v>2311.029739473764</v>
      </c>
      <c r="M56" s="23">
        <f t="shared" si="7"/>
        <v>1.8606424342159857E-3</v>
      </c>
      <c r="N56" s="59">
        <f t="shared" si="1"/>
        <v>1.8606424342159857E-3</v>
      </c>
      <c r="O56" s="16"/>
      <c r="P56" s="13"/>
      <c r="Q56" s="149">
        <v>71</v>
      </c>
      <c r="R56" s="153">
        <f t="shared" si="8"/>
        <v>1</v>
      </c>
      <c r="S56" s="28">
        <f t="shared" si="9"/>
        <v>306987.89768422628</v>
      </c>
      <c r="T56" s="56">
        <f t="shared" si="10"/>
        <v>9.7723722095581059E-6</v>
      </c>
      <c r="U56" s="62">
        <f t="shared" si="5"/>
        <v>9.7723722095581059E-6</v>
      </c>
      <c r="V56" s="8"/>
    </row>
    <row r="57" spans="3:22">
      <c r="C57" s="149">
        <v>72.099999999999994</v>
      </c>
      <c r="D57" s="153">
        <f t="shared" si="2"/>
        <v>1</v>
      </c>
      <c r="E57" s="2">
        <f t="shared" si="3"/>
        <v>616.59500186148318</v>
      </c>
      <c r="F57" s="23">
        <f t="shared" si="4"/>
        <v>1.6218100973589274E-2</v>
      </c>
      <c r="G57" s="59">
        <f t="shared" si="0"/>
        <v>1.6218100973589274E-2</v>
      </c>
      <c r="H57" s="9"/>
      <c r="I57" s="14"/>
      <c r="J57" s="149">
        <v>70</v>
      </c>
      <c r="K57" s="153">
        <f t="shared" si="6"/>
        <v>1</v>
      </c>
      <c r="L57" s="28">
        <f t="shared" si="11"/>
        <v>1784.2100596923251</v>
      </c>
      <c r="M57" s="23">
        <f t="shared" si="7"/>
        <v>2.4100301288187478E-3</v>
      </c>
      <c r="N57" s="59">
        <f t="shared" si="1"/>
        <v>2.4100301288187478E-3</v>
      </c>
      <c r="O57" s="16"/>
      <c r="P57" s="13"/>
      <c r="Q57" s="149">
        <v>72.099999999999994</v>
      </c>
      <c r="R57" s="153">
        <f t="shared" si="8"/>
        <v>1</v>
      </c>
      <c r="S57" s="28">
        <f t="shared" si="9"/>
        <v>238298.47041728473</v>
      </c>
      <c r="T57" s="56">
        <f t="shared" si="10"/>
        <v>1.2589254117941658E-5</v>
      </c>
      <c r="U57" s="62">
        <f t="shared" si="5"/>
        <v>1.2589254117941658E-5</v>
      </c>
      <c r="V57" s="8"/>
    </row>
    <row r="58" spans="3:22">
      <c r="C58" s="149">
        <v>73.3</v>
      </c>
      <c r="D58" s="153">
        <f t="shared" si="2"/>
        <v>1</v>
      </c>
      <c r="E58" s="2">
        <f t="shared" si="3"/>
        <v>467.73514128719887</v>
      </c>
      <c r="F58" s="23">
        <f t="shared" si="4"/>
        <v>2.1379620895022291E-2</v>
      </c>
      <c r="G58" s="59">
        <f t="shared" si="0"/>
        <v>2.1379620895022291E-2</v>
      </c>
      <c r="H58" s="9"/>
      <c r="I58" s="14"/>
      <c r="J58" s="149">
        <v>71</v>
      </c>
      <c r="K58" s="153">
        <f>IF(ISNUMBER(J58),1,"")</f>
        <v>1</v>
      </c>
      <c r="L58" s="28">
        <f t="shared" si="11"/>
        <v>1377.4835878278986</v>
      </c>
      <c r="M58" s="23">
        <f t="shared" si="7"/>
        <v>3.1216342887834371E-3</v>
      </c>
      <c r="N58" s="59">
        <f t="shared" si="1"/>
        <v>3.1216342887834371E-3</v>
      </c>
      <c r="O58" s="16"/>
      <c r="P58" s="13"/>
      <c r="Q58" s="149">
        <v>73.3</v>
      </c>
      <c r="R58" s="153">
        <f t="shared" si="8"/>
        <v>1</v>
      </c>
      <c r="S58" s="28">
        <f t="shared" si="9"/>
        <v>180767.87582230708</v>
      </c>
      <c r="T58" s="56">
        <f t="shared" si="10"/>
        <v>1.6595869074375629E-5</v>
      </c>
      <c r="U58" s="62">
        <f t="shared" si="5"/>
        <v>1.6595869074375629E-5</v>
      </c>
      <c r="V58" s="8"/>
    </row>
    <row r="59" spans="3:22">
      <c r="C59" s="149">
        <v>74.3</v>
      </c>
      <c r="D59" s="153">
        <f t="shared" si="2"/>
        <v>1</v>
      </c>
      <c r="E59" s="2">
        <f t="shared" si="3"/>
        <v>371.53522909717287</v>
      </c>
      <c r="F59" s="23">
        <f t="shared" si="4"/>
        <v>2.6915348039269132E-2</v>
      </c>
      <c r="G59" s="59">
        <f t="shared" si="0"/>
        <v>2.6915348039269132E-2</v>
      </c>
      <c r="H59" s="9"/>
      <c r="I59" s="14"/>
      <c r="J59" s="149">
        <v>72</v>
      </c>
      <c r="K59" s="153">
        <f t="shared" si="6"/>
        <v>1</v>
      </c>
      <c r="L59" s="28">
        <f t="shared" si="11"/>
        <v>1063.4740144119698</v>
      </c>
      <c r="M59" s="23">
        <f t="shared" si="7"/>
        <v>4.0433522039347736E-3</v>
      </c>
      <c r="N59" s="59">
        <f t="shared" si="1"/>
        <v>4.0433522039347736E-3</v>
      </c>
      <c r="O59" s="16"/>
      <c r="P59" s="13"/>
      <c r="Q59" s="149">
        <v>74.3</v>
      </c>
      <c r="R59" s="153">
        <f t="shared" si="8"/>
        <v>1</v>
      </c>
      <c r="S59" s="28">
        <f t="shared" si="9"/>
        <v>143589.02769679148</v>
      </c>
      <c r="T59" s="56">
        <f t="shared" si="10"/>
        <v>2.0892961308540399E-5</v>
      </c>
      <c r="U59" s="62">
        <f t="shared" si="5"/>
        <v>2.0892961308540399E-5</v>
      </c>
      <c r="V59" s="8"/>
    </row>
    <row r="60" spans="3:22">
      <c r="C60" s="149">
        <v>75.400000000000006</v>
      </c>
      <c r="D60" s="153">
        <f t="shared" si="2"/>
        <v>1</v>
      </c>
      <c r="E60" s="2">
        <f t="shared" si="3"/>
        <v>288.40315031266039</v>
      </c>
      <c r="F60" s="23">
        <f t="shared" si="4"/>
        <v>3.4673685045253186E-2</v>
      </c>
      <c r="G60" s="59">
        <f t="shared" si="0"/>
        <v>3.4673685045253186E-2</v>
      </c>
      <c r="H60" s="9"/>
      <c r="I60" s="14"/>
      <c r="J60" s="149">
        <v>73</v>
      </c>
      <c r="K60" s="153">
        <f t="shared" si="6"/>
        <v>1</v>
      </c>
      <c r="L60" s="28">
        <f t="shared" si="11"/>
        <v>821.0457019766792</v>
      </c>
      <c r="M60" s="23">
        <f t="shared" si="7"/>
        <v>5.2372236888247378E-3</v>
      </c>
      <c r="N60" s="59">
        <f t="shared" si="1"/>
        <v>5.2372236888247378E-3</v>
      </c>
      <c r="O60" s="16"/>
      <c r="P60" s="13"/>
      <c r="Q60" s="149">
        <v>75.400000000000006</v>
      </c>
      <c r="R60" s="153">
        <f t="shared" si="8"/>
        <v>1</v>
      </c>
      <c r="S60" s="28">
        <f t="shared" si="9"/>
        <v>111460.56872915145</v>
      </c>
      <c r="T60" s="56">
        <f t="shared" si="10"/>
        <v>2.6915348039269234E-5</v>
      </c>
      <c r="U60" s="62">
        <f t="shared" si="5"/>
        <v>2.6915348039269234E-5</v>
      </c>
      <c r="V60" s="8"/>
    </row>
    <row r="61" spans="3:22">
      <c r="C61" s="149">
        <v>76.400000000000006</v>
      </c>
      <c r="D61" s="153">
        <f t="shared" si="2"/>
        <v>1</v>
      </c>
      <c r="E61" s="2">
        <f t="shared" si="3"/>
        <v>229.08676527677704</v>
      </c>
      <c r="F61" s="23">
        <f t="shared" si="4"/>
        <v>4.3651583224016646E-2</v>
      </c>
      <c r="G61" s="59">
        <f t="shared" si="0"/>
        <v>4.3651583224016646E-2</v>
      </c>
      <c r="H61" s="9"/>
      <c r="I61" s="14"/>
      <c r="J61" s="149">
        <v>74</v>
      </c>
      <c r="K61" s="153">
        <f t="shared" si="6"/>
        <v>1</v>
      </c>
      <c r="L61" s="28">
        <f t="shared" si="11"/>
        <v>633.88106864756719</v>
      </c>
      <c r="M61" s="23">
        <f t="shared" si="7"/>
        <v>6.7836069141083083E-3</v>
      </c>
      <c r="N61" s="59">
        <f t="shared" si="1"/>
        <v>6.7836069141083083E-3</v>
      </c>
      <c r="O61" s="16"/>
      <c r="P61" s="13"/>
      <c r="Q61" s="149">
        <v>76.400000000000006</v>
      </c>
      <c r="R61" s="153">
        <f t="shared" si="8"/>
        <v>1</v>
      </c>
      <c r="S61" s="28">
        <f t="shared" si="9"/>
        <v>88536.276799991407</v>
      </c>
      <c r="T61" s="56">
        <f t="shared" si="10"/>
        <v>3.3884415613920317E-5</v>
      </c>
      <c r="U61" s="62">
        <f t="shared" si="5"/>
        <v>3.3884415613920317E-5</v>
      </c>
      <c r="V61" s="8"/>
    </row>
    <row r="62" spans="3:22">
      <c r="C62" s="149">
        <v>77.400000000000006</v>
      </c>
      <c r="D62" s="153">
        <f t="shared" si="2"/>
        <v>1</v>
      </c>
      <c r="E62" s="2">
        <f t="shared" si="3"/>
        <v>181.9700858609981</v>
      </c>
      <c r="F62" s="23">
        <f t="shared" si="4"/>
        <v>5.4954087385762532E-2</v>
      </c>
      <c r="G62" s="59">
        <f t="shared" si="0"/>
        <v>5.4954087385762532E-2</v>
      </c>
      <c r="H62" s="9"/>
      <c r="I62" s="14"/>
      <c r="J62" s="149">
        <v>75</v>
      </c>
      <c r="K62" s="153">
        <f t="shared" si="6"/>
        <v>1</v>
      </c>
      <c r="L62" s="28">
        <f t="shared" si="11"/>
        <v>489.3822697353263</v>
      </c>
      <c r="M62" s="23">
        <f t="shared" si="7"/>
        <v>8.7865872262302813E-3</v>
      </c>
      <c r="N62" s="59">
        <f t="shared" si="1"/>
        <v>8.7865872262302813E-3</v>
      </c>
      <c r="O62" s="16"/>
      <c r="P62" s="13"/>
      <c r="Q62" s="149">
        <v>77.400000000000006</v>
      </c>
      <c r="R62" s="153">
        <f t="shared" si="8"/>
        <v>1</v>
      </c>
      <c r="S62" s="28">
        <f t="shared" si="9"/>
        <v>70326.864459597593</v>
      </c>
      <c r="T62" s="56">
        <f t="shared" si="10"/>
        <v>4.2657951880159304E-5</v>
      </c>
      <c r="U62" s="62">
        <f t="shared" si="5"/>
        <v>4.2657951880159304E-5</v>
      </c>
      <c r="V62" s="8"/>
    </row>
    <row r="63" spans="3:22">
      <c r="C63" s="149">
        <v>78.400000000000006</v>
      </c>
      <c r="D63" s="153">
        <f t="shared" si="2"/>
        <v>1</v>
      </c>
      <c r="E63" s="2">
        <f t="shared" si="3"/>
        <v>144.54397707459262</v>
      </c>
      <c r="F63" s="23">
        <f t="shared" si="4"/>
        <v>6.9183097091893714E-2</v>
      </c>
      <c r="G63" s="59">
        <f t="shared" si="0"/>
        <v>6.9183097091893714E-2</v>
      </c>
      <c r="H63" s="9"/>
      <c r="I63" s="14"/>
      <c r="J63" s="149">
        <v>76</v>
      </c>
      <c r="K63" s="153">
        <f t="shared" si="6"/>
        <v>1</v>
      </c>
      <c r="L63" s="28">
        <f t="shared" si="11"/>
        <v>377.82325072790144</v>
      </c>
      <c r="M63" s="23">
        <f t="shared" si="7"/>
        <v>1.1380983017100631E-2</v>
      </c>
      <c r="N63" s="59">
        <f t="shared" si="1"/>
        <v>1.1380983017100631E-2</v>
      </c>
      <c r="O63" s="16"/>
      <c r="P63" s="13"/>
      <c r="Q63" s="149">
        <v>78.400000000000006</v>
      </c>
      <c r="R63" s="153">
        <f t="shared" si="8"/>
        <v>1</v>
      </c>
      <c r="S63" s="28">
        <f t="shared" si="9"/>
        <v>55862.614099885926</v>
      </c>
      <c r="T63" s="56">
        <f t="shared" si="10"/>
        <v>5.3703179637025365E-5</v>
      </c>
      <c r="U63" s="62">
        <f t="shared" si="5"/>
        <v>5.3703179637025365E-5</v>
      </c>
      <c r="V63" s="8"/>
    </row>
    <row r="64" spans="3:22">
      <c r="C64" s="149">
        <v>79.400000000000006</v>
      </c>
      <c r="D64" s="153">
        <f t="shared" si="2"/>
        <v>1</v>
      </c>
      <c r="E64" s="2">
        <f t="shared" si="3"/>
        <v>114.81536214968813</v>
      </c>
      <c r="F64" s="23">
        <f t="shared" si="4"/>
        <v>8.7096358995608178E-2</v>
      </c>
      <c r="G64" s="59">
        <f t="shared" si="0"/>
        <v>8.7096358995608178E-2</v>
      </c>
      <c r="H64" s="9"/>
      <c r="I64" s="14"/>
      <c r="J64" s="149">
        <v>77</v>
      </c>
      <c r="K64" s="153">
        <f t="shared" si="6"/>
        <v>1</v>
      </c>
      <c r="L64" s="28">
        <f t="shared" si="11"/>
        <v>291.69509730665692</v>
      </c>
      <c r="M64" s="23">
        <f t="shared" si="7"/>
        <v>1.4741420201106229E-2</v>
      </c>
      <c r="N64" s="59">
        <f t="shared" si="1"/>
        <v>1.4741420201106229E-2</v>
      </c>
      <c r="O64" s="16"/>
      <c r="P64" s="13"/>
      <c r="Q64" s="149">
        <v>79.400000000000006</v>
      </c>
      <c r="R64" s="153">
        <f t="shared" si="8"/>
        <v>1</v>
      </c>
      <c r="S64" s="28">
        <f t="shared" si="9"/>
        <v>44373.251645046192</v>
      </c>
      <c r="T64" s="56">
        <f t="shared" si="10"/>
        <v>6.7608297539198229E-5</v>
      </c>
      <c r="U64" s="62">
        <f t="shared" si="5"/>
        <v>6.7608297539198229E-5</v>
      </c>
      <c r="V64" s="8"/>
    </row>
    <row r="65" spans="3:22">
      <c r="C65" s="149">
        <v>80.400000000000006</v>
      </c>
      <c r="D65" s="153">
        <f t="shared" si="2"/>
        <v>1</v>
      </c>
      <c r="E65" s="2">
        <f t="shared" si="3"/>
        <v>91.201083935590859</v>
      </c>
      <c r="F65" s="23">
        <f t="shared" si="4"/>
        <v>0.10964781961431865</v>
      </c>
      <c r="G65" s="59">
        <f t="shared" si="0"/>
        <v>0.10964781961431865</v>
      </c>
      <c r="H65" s="9"/>
      <c r="I65" s="14"/>
      <c r="J65" s="149">
        <v>78</v>
      </c>
      <c r="K65" s="153">
        <f t="shared" si="6"/>
        <v>1</v>
      </c>
      <c r="L65" s="28">
        <f t="shared" si="11"/>
        <v>225.20061861946351</v>
      </c>
      <c r="M65" s="23">
        <f t="shared" si="7"/>
        <v>1.9094086092480929E-2</v>
      </c>
      <c r="N65" s="59">
        <f t="shared" si="1"/>
        <v>1.9094086092480929E-2</v>
      </c>
      <c r="O65" s="16"/>
      <c r="P65" s="13"/>
      <c r="Q65" s="149">
        <v>80.400000000000006</v>
      </c>
      <c r="R65" s="153">
        <f t="shared" si="8"/>
        <v>1</v>
      </c>
      <c r="S65" s="28">
        <f t="shared" si="9"/>
        <v>35246.92664818577</v>
      </c>
      <c r="T65" s="56">
        <f t="shared" si="10"/>
        <v>8.5113803820237934E-5</v>
      </c>
      <c r="U65" s="62">
        <f t="shared" si="5"/>
        <v>8.5113803820237934E-5</v>
      </c>
      <c r="V65" s="8"/>
    </row>
    <row r="66" spans="3:22">
      <c r="C66" s="149">
        <v>81.3</v>
      </c>
      <c r="D66" s="153">
        <f t="shared" si="2"/>
        <v>1</v>
      </c>
      <c r="E66" s="2">
        <f t="shared" si="3"/>
        <v>74.131024130091831</v>
      </c>
      <c r="F66" s="23">
        <f t="shared" si="4"/>
        <v>0.13489628825916522</v>
      </c>
      <c r="G66" s="59">
        <f t="shared" si="0"/>
        <v>0.13489628825916522</v>
      </c>
      <c r="H66" s="9"/>
      <c r="I66" s="14"/>
      <c r="J66" s="149">
        <v>79</v>
      </c>
      <c r="K66" s="153">
        <f t="shared" si="6"/>
        <v>1</v>
      </c>
      <c r="L66" s="28">
        <f t="shared" si="11"/>
        <v>173.86414476919509</v>
      </c>
      <c r="M66" s="23">
        <f t="shared" si="7"/>
        <v>2.4731953823534207E-2</v>
      </c>
      <c r="N66" s="59">
        <f t="shared" si="1"/>
        <v>2.4731953823534207E-2</v>
      </c>
      <c r="O66" s="16"/>
      <c r="P66" s="13"/>
      <c r="Q66" s="149">
        <v>81.3</v>
      </c>
      <c r="R66" s="153">
        <f t="shared" si="8"/>
        <v>1</v>
      </c>
      <c r="S66" s="28">
        <f t="shared" si="9"/>
        <v>28649.777580643058</v>
      </c>
      <c r="T66" s="56">
        <f t="shared" si="10"/>
        <v>1.0471285480509003E-4</v>
      </c>
      <c r="U66" s="62">
        <f t="shared" si="5"/>
        <v>1.0471285480509003E-4</v>
      </c>
      <c r="V66" s="8"/>
    </row>
    <row r="67" spans="3:22">
      <c r="C67" s="149">
        <v>82.2</v>
      </c>
      <c r="D67" s="153">
        <f t="shared" si="2"/>
        <v>1</v>
      </c>
      <c r="E67" s="2">
        <f t="shared" si="3"/>
        <v>60.255958607435737</v>
      </c>
      <c r="F67" s="23">
        <f t="shared" si="4"/>
        <v>0.16595869074375616</v>
      </c>
      <c r="G67" s="59">
        <f t="shared" si="0"/>
        <v>0.16595869074375616</v>
      </c>
      <c r="H67" s="9"/>
      <c r="I67" s="14"/>
      <c r="J67" s="149">
        <v>80</v>
      </c>
      <c r="K67" s="153">
        <f t="shared" si="6"/>
        <v>1</v>
      </c>
      <c r="L67" s="28">
        <f t="shared" si="11"/>
        <v>134.2302744176877</v>
      </c>
      <c r="M67" s="23">
        <f t="shared" si="7"/>
        <v>3.2034502042509294E-2</v>
      </c>
      <c r="N67" s="59">
        <f t="shared" si="1"/>
        <v>3.2034502042509294E-2</v>
      </c>
      <c r="O67" s="16"/>
      <c r="P67" s="13"/>
      <c r="Q67" s="149">
        <v>82.2</v>
      </c>
      <c r="R67" s="153">
        <f t="shared" si="8"/>
        <v>1</v>
      </c>
      <c r="S67" s="28">
        <f t="shared" si="9"/>
        <v>23287.413498860715</v>
      </c>
      <c r="T67" s="56">
        <f t="shared" si="10"/>
        <v>1.2882495516931361E-4</v>
      </c>
      <c r="U67" s="62">
        <f t="shared" si="5"/>
        <v>1.2882495516931361E-4</v>
      </c>
      <c r="V67" s="8"/>
    </row>
    <row r="68" spans="3:22">
      <c r="C68" s="149">
        <v>83.1</v>
      </c>
      <c r="D68" s="153">
        <f t="shared" si="2"/>
        <v>1</v>
      </c>
      <c r="E68" s="2">
        <f t="shared" si="3"/>
        <v>48.977881936844696</v>
      </c>
      <c r="F68" s="23">
        <f t="shared" si="4"/>
        <v>0.20417379446695261</v>
      </c>
      <c r="G68" s="59">
        <f t="shared" si="0"/>
        <v>0.20417379446695261</v>
      </c>
      <c r="H68" s="9"/>
      <c r="I68" s="14"/>
      <c r="J68" s="149">
        <v>81</v>
      </c>
      <c r="K68" s="153">
        <f t="shared" si="6"/>
        <v>1</v>
      </c>
      <c r="L68" s="28">
        <f t="shared" si="11"/>
        <v>103.63129553920601</v>
      </c>
      <c r="M68" s="23">
        <f t="shared" si="7"/>
        <v>4.1493257202147152E-2</v>
      </c>
      <c r="N68" s="59">
        <f t="shared" si="1"/>
        <v>4.1493257202147152E-2</v>
      </c>
      <c r="O68" s="16"/>
      <c r="P68" s="13"/>
      <c r="Q68" s="149">
        <v>83.1</v>
      </c>
      <c r="R68" s="153">
        <f t="shared" si="8"/>
        <v>1</v>
      </c>
      <c r="S68" s="28">
        <f t="shared" si="9"/>
        <v>18928.720334405814</v>
      </c>
      <c r="T68" s="56">
        <f t="shared" si="10"/>
        <v>1.584893192461112E-4</v>
      </c>
      <c r="U68" s="62">
        <f t="shared" si="5"/>
        <v>1.584893192461112E-4</v>
      </c>
      <c r="V68" s="8"/>
    </row>
    <row r="69" spans="3:22">
      <c r="C69" s="149">
        <v>84</v>
      </c>
      <c r="D69" s="153">
        <f t="shared" si="2"/>
        <v>1</v>
      </c>
      <c r="E69" s="2">
        <f t="shared" si="3"/>
        <v>39.810717055349727</v>
      </c>
      <c r="F69" s="23">
        <f t="shared" si="4"/>
        <v>0.25118864315095801</v>
      </c>
      <c r="G69" s="59">
        <f t="shared" si="0"/>
        <v>0.25118864315095801</v>
      </c>
      <c r="H69" s="9"/>
      <c r="I69" s="14"/>
      <c r="J69" s="149">
        <v>82</v>
      </c>
      <c r="K69" s="153">
        <f t="shared" si="6"/>
        <v>1</v>
      </c>
      <c r="L69" s="28">
        <f t="shared" si="11"/>
        <v>80.007624671287303</v>
      </c>
      <c r="M69" s="23">
        <f t="shared" si="7"/>
        <v>5.3744877662180619E-2</v>
      </c>
      <c r="N69" s="59">
        <f t="shared" si="1"/>
        <v>5.3744877662180619E-2</v>
      </c>
      <c r="O69" s="16"/>
      <c r="P69" s="13"/>
      <c r="Q69" s="149">
        <v>84</v>
      </c>
      <c r="R69" s="153">
        <f t="shared" si="8"/>
        <v>1</v>
      </c>
      <c r="S69" s="28">
        <f t="shared" si="9"/>
        <v>15385.841519740945</v>
      </c>
      <c r="T69" s="56">
        <f t="shared" si="10"/>
        <v>1.9498445997580453E-4</v>
      </c>
      <c r="U69" s="62">
        <f t="shared" si="5"/>
        <v>1.9498445997580453E-4</v>
      </c>
      <c r="V69" s="8"/>
    </row>
    <row r="70" spans="3:22">
      <c r="C70" s="149">
        <v>84.8</v>
      </c>
      <c r="D70" s="153">
        <f t="shared" si="2"/>
        <v>1</v>
      </c>
      <c r="E70" s="2">
        <f t="shared" si="3"/>
        <v>33.113112148259127</v>
      </c>
      <c r="F70" s="23">
        <f t="shared" si="4"/>
        <v>0.30199517204020143</v>
      </c>
      <c r="G70" s="59">
        <f t="shared" si="0"/>
        <v>0.30199517204020143</v>
      </c>
      <c r="H70" s="9"/>
      <c r="I70" s="14"/>
      <c r="J70" s="149">
        <v>83</v>
      </c>
      <c r="K70" s="153">
        <f t="shared" si="6"/>
        <v>1</v>
      </c>
      <c r="L70" s="28">
        <f t="shared" si="11"/>
        <v>61.769178627317842</v>
      </c>
      <c r="M70" s="23">
        <f t="shared" si="7"/>
        <v>6.9614006460145733E-2</v>
      </c>
      <c r="N70" s="59">
        <f t="shared" si="1"/>
        <v>6.9614006460145733E-2</v>
      </c>
      <c r="O70" s="16"/>
      <c r="P70" s="13"/>
      <c r="Q70" s="149">
        <v>84.8</v>
      </c>
      <c r="R70" s="153">
        <f t="shared" si="8"/>
        <v>1</v>
      </c>
      <c r="S70" s="28">
        <f t="shared" si="9"/>
        <v>12797.385564047789</v>
      </c>
      <c r="T70" s="56">
        <f t="shared" si="10"/>
        <v>2.3442288153199204E-4</v>
      </c>
      <c r="U70" s="62">
        <f t="shared" si="5"/>
        <v>2.3442288153199204E-4</v>
      </c>
      <c r="V70" s="8"/>
    </row>
    <row r="71" spans="3:22">
      <c r="C71" s="149">
        <v>85.7</v>
      </c>
      <c r="D71" s="153">
        <f t="shared" si="2"/>
        <v>1</v>
      </c>
      <c r="E71" s="2">
        <f t="shared" si="3"/>
        <v>26.915348039269144</v>
      </c>
      <c r="F71" s="23">
        <f t="shared" si="4"/>
        <v>0.37153522909717274</v>
      </c>
      <c r="G71" s="59">
        <f t="shared" si="0"/>
        <v>0.37153522909717274</v>
      </c>
      <c r="H71" s="9"/>
      <c r="I71" s="14"/>
      <c r="J71" s="149">
        <v>84</v>
      </c>
      <c r="K71" s="153">
        <f t="shared" si="6"/>
        <v>1</v>
      </c>
      <c r="L71" s="28">
        <f t="shared" si="11"/>
        <v>47.688347753970511</v>
      </c>
      <c r="M71" s="23">
        <f t="shared" si="7"/>
        <v>9.0168777123170174E-2</v>
      </c>
      <c r="N71" s="59">
        <f t="shared" si="1"/>
        <v>9.0168777123170174E-2</v>
      </c>
      <c r="O71" s="16"/>
      <c r="P71" s="13"/>
      <c r="Q71" s="149">
        <v>85.7</v>
      </c>
      <c r="R71" s="153">
        <f t="shared" si="8"/>
        <v>1</v>
      </c>
      <c r="S71" s="28">
        <f t="shared" si="9"/>
        <v>10402.105513575929</v>
      </c>
      <c r="T71" s="56">
        <f t="shared" si="10"/>
        <v>2.8840315031266115E-4</v>
      </c>
      <c r="U71" s="62">
        <f t="shared" si="5"/>
        <v>2.8840315031266115E-4</v>
      </c>
      <c r="V71" s="8"/>
    </row>
    <row r="72" spans="3:22">
      <c r="C72" s="149">
        <v>86.6</v>
      </c>
      <c r="D72" s="153">
        <f t="shared" si="2"/>
        <v>1</v>
      </c>
      <c r="E72" s="2">
        <f t="shared" si="3"/>
        <v>21.877616239495556</v>
      </c>
      <c r="F72" s="23">
        <f t="shared" si="4"/>
        <v>0.45708818961487441</v>
      </c>
      <c r="G72" s="59">
        <f t="shared" si="0"/>
        <v>0.45708818961487441</v>
      </c>
      <c r="H72" s="9"/>
      <c r="I72" s="14"/>
      <c r="J72" s="149">
        <v>85</v>
      </c>
      <c r="K72" s="153">
        <f t="shared" si="6"/>
        <v>1</v>
      </c>
      <c r="L72" s="28">
        <f t="shared" si="11"/>
        <v>36.817366881706469</v>
      </c>
      <c r="M72" s="23">
        <f t="shared" si="7"/>
        <v>0.11679270855560697</v>
      </c>
      <c r="N72" s="59">
        <f t="shared" si="1"/>
        <v>0.11679270855560697</v>
      </c>
      <c r="O72" s="16"/>
      <c r="P72" s="13"/>
      <c r="Q72" s="149">
        <v>86.6</v>
      </c>
      <c r="R72" s="153">
        <f t="shared" si="8"/>
        <v>1</v>
      </c>
      <c r="S72" s="28">
        <f t="shared" si="9"/>
        <v>8455.1487937933689</v>
      </c>
      <c r="T72" s="56">
        <f t="shared" si="10"/>
        <v>3.5481338923357516E-4</v>
      </c>
      <c r="U72" s="62">
        <f t="shared" si="5"/>
        <v>3.5481338923357516E-4</v>
      </c>
      <c r="V72" s="8"/>
    </row>
    <row r="73" spans="3:22">
      <c r="C73" s="149">
        <v>87.4</v>
      </c>
      <c r="D73" s="153">
        <f t="shared" si="2"/>
        <v>1</v>
      </c>
      <c r="E73" s="2">
        <f t="shared" si="3"/>
        <v>18.197008586099813</v>
      </c>
      <c r="F73" s="23">
        <f t="shared" si="4"/>
        <v>0.54954087385762518</v>
      </c>
      <c r="G73" s="59">
        <f t="shared" si="0"/>
        <v>0.54954087385762518</v>
      </c>
      <c r="H73" s="9"/>
      <c r="I73" s="14"/>
      <c r="J73" s="149">
        <v>86</v>
      </c>
      <c r="K73" s="153">
        <f t="shared" si="6"/>
        <v>1</v>
      </c>
      <c r="L73" s="28">
        <f t="shared" si="11"/>
        <v>28.424522298307494</v>
      </c>
      <c r="M73" s="23">
        <f t="shared" si="7"/>
        <v>0.15127782816797025</v>
      </c>
      <c r="N73" s="59">
        <f t="shared" si="1"/>
        <v>0.15127782816797025</v>
      </c>
      <c r="O73" s="16"/>
      <c r="P73" s="13"/>
      <c r="Q73" s="149">
        <v>87.4</v>
      </c>
      <c r="R73" s="153">
        <f t="shared" si="8"/>
        <v>1</v>
      </c>
      <c r="S73" s="28">
        <f t="shared" si="9"/>
        <v>7032.6864459597527</v>
      </c>
      <c r="T73" s="56">
        <f t="shared" si="10"/>
        <v>4.2657951880159349E-4</v>
      </c>
      <c r="U73" s="62">
        <f t="shared" si="5"/>
        <v>4.2657951880159349E-4</v>
      </c>
      <c r="V73" s="8"/>
    </row>
    <row r="74" spans="3:22">
      <c r="C74" s="149">
        <v>88.2</v>
      </c>
      <c r="D74" s="153">
        <f t="shared" si="2"/>
        <v>1</v>
      </c>
      <c r="E74" s="2">
        <f t="shared" si="3"/>
        <v>15.135612484362074</v>
      </c>
      <c r="F74" s="23">
        <f t="shared" si="4"/>
        <v>0.66069344800759633</v>
      </c>
      <c r="G74" s="59">
        <f t="shared" si="0"/>
        <v>0.66069344800759633</v>
      </c>
      <c r="H74" s="9"/>
      <c r="I74" s="14"/>
      <c r="J74" s="149">
        <v>87</v>
      </c>
      <c r="K74" s="153">
        <f t="shared" si="6"/>
        <v>1</v>
      </c>
      <c r="L74" s="28">
        <f t="shared" si="11"/>
        <v>21.944900907306039</v>
      </c>
      <c r="M74" s="23">
        <f t="shared" si="7"/>
        <v>0.19594529126209978</v>
      </c>
      <c r="N74" s="59">
        <f t="shared" si="1"/>
        <v>0.19594529126209978</v>
      </c>
      <c r="O74" s="16"/>
      <c r="P74" s="13"/>
      <c r="Q74" s="149">
        <v>88.2</v>
      </c>
      <c r="R74" s="153">
        <f t="shared" si="8"/>
        <v>1</v>
      </c>
      <c r="S74" s="28">
        <f t="shared" si="9"/>
        <v>5849.5337992741288</v>
      </c>
      <c r="T74" s="56">
        <f t="shared" si="10"/>
        <v>5.1286138399136549E-4</v>
      </c>
      <c r="U74" s="62">
        <f t="shared" si="5"/>
        <v>5.1286138399136549E-4</v>
      </c>
      <c r="V74" s="8"/>
    </row>
    <row r="75" spans="3:22">
      <c r="C75" s="149">
        <v>89</v>
      </c>
      <c r="D75" s="153">
        <f t="shared" si="2"/>
        <v>1</v>
      </c>
      <c r="E75" s="2">
        <f t="shared" si="3"/>
        <v>12.589254117941673</v>
      </c>
      <c r="F75" s="23">
        <f t="shared" si="4"/>
        <v>0.79432823472428149</v>
      </c>
      <c r="G75" s="59">
        <f t="shared" si="0"/>
        <v>0.79432823472428149</v>
      </c>
      <c r="H75" s="9"/>
      <c r="I75" s="14"/>
      <c r="J75" s="149">
        <v>88</v>
      </c>
      <c r="K75" s="153">
        <f t="shared" si="6"/>
        <v>1</v>
      </c>
      <c r="L75" s="28">
        <f t="shared" si="11"/>
        <v>16.942366551579891</v>
      </c>
      <c r="M75" s="23">
        <f t="shared" si="7"/>
        <v>0.25380161543010771</v>
      </c>
      <c r="N75" s="59">
        <f t="shared" si="1"/>
        <v>0.25380161543010771</v>
      </c>
      <c r="O75" s="16"/>
      <c r="P75" s="13"/>
      <c r="Q75" s="149">
        <v>89</v>
      </c>
      <c r="R75" s="153">
        <f t="shared" si="8"/>
        <v>1</v>
      </c>
      <c r="S75" s="28">
        <f t="shared" si="9"/>
        <v>4865.4302920767877</v>
      </c>
      <c r="T75" s="56">
        <f t="shared" si="10"/>
        <v>6.1659500186148249E-4</v>
      </c>
      <c r="U75" s="62">
        <f t="shared" si="5"/>
        <v>6.1659500186148249E-4</v>
      </c>
      <c r="V75" s="8"/>
    </row>
    <row r="76" spans="3:22">
      <c r="C76" s="149">
        <v>89.8</v>
      </c>
      <c r="D76" s="153">
        <f t="shared" si="2"/>
        <v>1</v>
      </c>
      <c r="E76" s="2">
        <f t="shared" si="3"/>
        <v>10.471285480509003</v>
      </c>
      <c r="F76" s="23">
        <f t="shared" si="4"/>
        <v>0.95499258602143522</v>
      </c>
      <c r="G76" s="59">
        <f t="shared" si="0"/>
        <v>0.95499258602143522</v>
      </c>
      <c r="H76" s="9"/>
      <c r="I76" s="14"/>
      <c r="J76" s="149">
        <v>89</v>
      </c>
      <c r="K76" s="153">
        <f t="shared" si="6"/>
        <v>1</v>
      </c>
      <c r="L76" s="28">
        <f t="shared" si="11"/>
        <v>13.080204170460783</v>
      </c>
      <c r="M76" s="23">
        <f t="shared" si="7"/>
        <v>0.32874104593189402</v>
      </c>
      <c r="N76" s="59">
        <f t="shared" si="1"/>
        <v>0.32874104593189402</v>
      </c>
      <c r="O76" s="16"/>
      <c r="P76" s="13"/>
      <c r="Q76" s="149">
        <v>89.8</v>
      </c>
      <c r="R76" s="153">
        <f t="shared" si="8"/>
        <v>1</v>
      </c>
      <c r="S76" s="28">
        <f t="shared" si="9"/>
        <v>4046.888647774962</v>
      </c>
      <c r="T76" s="56">
        <f t="shared" si="10"/>
        <v>7.4131024130091731E-4</v>
      </c>
      <c r="U76" s="62">
        <f t="shared" si="5"/>
        <v>7.4131024130091731E-4</v>
      </c>
      <c r="V76" s="8"/>
    </row>
    <row r="77" spans="3:22">
      <c r="C77" s="149">
        <v>90.6</v>
      </c>
      <c r="D77" s="153">
        <f t="shared" si="2"/>
        <v>1</v>
      </c>
      <c r="E77" s="2">
        <f t="shared" si="3"/>
        <v>8.7096358995608174</v>
      </c>
      <c r="F77" s="23">
        <f t="shared" si="4"/>
        <v>1.1481536214968813</v>
      </c>
      <c r="G77" s="59">
        <f t="shared" ref="G77:G108" si="12">IF(ISNUMBER(D77),10^((C77-$E$39)/$E$38)*D77,"")</f>
        <v>1.1481536214968813</v>
      </c>
      <c r="H77" s="9"/>
      <c r="I77" s="14"/>
      <c r="J77" s="149">
        <v>90</v>
      </c>
      <c r="K77" s="153">
        <f t="shared" si="6"/>
        <v>1</v>
      </c>
      <c r="L77" s="28">
        <f t="shared" si="11"/>
        <v>10.098455881004721</v>
      </c>
      <c r="M77" s="23">
        <f t="shared" si="7"/>
        <v>0.42580767304121564</v>
      </c>
      <c r="N77" s="59">
        <f t="shared" si="1"/>
        <v>0.42580767304121564</v>
      </c>
      <c r="O77" s="16"/>
      <c r="P77" s="13"/>
      <c r="Q77" s="149">
        <v>90.6</v>
      </c>
      <c r="R77" s="153">
        <f t="shared" si="8"/>
        <v>1</v>
      </c>
      <c r="S77" s="28">
        <f t="shared" si="9"/>
        <v>3366.0553629058909</v>
      </c>
      <c r="T77" s="56">
        <f t="shared" si="10"/>
        <v>8.9125093813374539E-4</v>
      </c>
      <c r="U77" s="62">
        <f t="shared" si="5"/>
        <v>8.9125093813374539E-4</v>
      </c>
      <c r="V77" s="8"/>
    </row>
    <row r="78" spans="3:22">
      <c r="C78" s="149">
        <v>91.4</v>
      </c>
      <c r="D78" s="153">
        <f t="shared" si="2"/>
        <v>1</v>
      </c>
      <c r="E78" s="2">
        <f t="shared" si="3"/>
        <v>7.2443596007498909</v>
      </c>
      <c r="F78" s="23">
        <f t="shared" si="4"/>
        <v>1.3803842646028868</v>
      </c>
      <c r="G78" s="59">
        <f t="shared" si="12"/>
        <v>1.3803842646028868</v>
      </c>
      <c r="H78" s="9"/>
      <c r="I78" s="14"/>
      <c r="J78" s="149">
        <v>91</v>
      </c>
      <c r="K78" s="153">
        <f t="shared" si="6"/>
        <v>1</v>
      </c>
      <c r="L78" s="28">
        <f t="shared" si="11"/>
        <v>7.7964235000933018</v>
      </c>
      <c r="M78" s="23">
        <f t="shared" si="7"/>
        <v>0.55153494418928639</v>
      </c>
      <c r="N78" s="59">
        <f t="shared" si="1"/>
        <v>0.55153494418928639</v>
      </c>
      <c r="O78" s="16"/>
      <c r="P78" s="13"/>
      <c r="Q78" s="149">
        <v>91.4</v>
      </c>
      <c r="R78" s="153">
        <f t="shared" si="8"/>
        <v>1</v>
      </c>
      <c r="S78" s="28">
        <f t="shared" si="9"/>
        <v>2799.7629023909685</v>
      </c>
      <c r="T78" s="56">
        <f t="shared" si="10"/>
        <v>1.0715193052376081E-3</v>
      </c>
      <c r="U78" s="62">
        <f t="shared" si="5"/>
        <v>1.0715193052376081E-3</v>
      </c>
      <c r="V78" s="8"/>
    </row>
    <row r="79" spans="3:22">
      <c r="C79" s="149">
        <v>92.1</v>
      </c>
      <c r="D79" s="153">
        <f t="shared" ref="D79:D110" si="13">IF(ISNUMBER(C79),1,"")</f>
        <v>1</v>
      </c>
      <c r="E79" s="2">
        <f t="shared" ref="E79:E110" si="14">IF(ISNUMBER(C79),E$37/10^(($C79-E$39)/E$38),"")</f>
        <v>6.1659500186148293</v>
      </c>
      <c r="F79" s="23">
        <f t="shared" ref="F79:F110" si="15">IF(ISNUMBER(C79),10^((C79-$E$39)/$E$38),"")</f>
        <v>1.621810097358928</v>
      </c>
      <c r="G79" s="59">
        <f t="shared" si="12"/>
        <v>1.621810097358928</v>
      </c>
      <c r="H79" s="9"/>
      <c r="I79" s="14"/>
      <c r="J79" s="149">
        <v>92</v>
      </c>
      <c r="K79" s="153">
        <f t="shared" si="6"/>
        <v>1</v>
      </c>
      <c r="L79" s="28">
        <f t="shared" si="11"/>
        <v>6.0191597714599805</v>
      </c>
      <c r="M79" s="23">
        <f t="shared" si="7"/>
        <v>0.71438542309319875</v>
      </c>
      <c r="N79" s="59">
        <f t="shared" si="1"/>
        <v>0.71438542309319875</v>
      </c>
      <c r="O79" s="16"/>
      <c r="P79" s="13"/>
      <c r="Q79" s="149">
        <v>92.1</v>
      </c>
      <c r="R79" s="153">
        <f t="shared" si="8"/>
        <v>1</v>
      </c>
      <c r="S79" s="28">
        <f t="shared" si="9"/>
        <v>2382.9847041728463</v>
      </c>
      <c r="T79" s="56">
        <f t="shared" si="10"/>
        <v>1.2589254117941662E-3</v>
      </c>
      <c r="U79" s="62">
        <f t="shared" si="5"/>
        <v>1.2589254117941662E-3</v>
      </c>
      <c r="V79" s="8"/>
    </row>
    <row r="80" spans="3:22">
      <c r="C80" s="149">
        <v>92.9</v>
      </c>
      <c r="D80" s="153">
        <f t="shared" si="13"/>
        <v>1</v>
      </c>
      <c r="E80" s="2">
        <f t="shared" si="14"/>
        <v>5.1286138399136405</v>
      </c>
      <c r="F80" s="23">
        <f t="shared" si="15"/>
        <v>1.9498445997580482</v>
      </c>
      <c r="G80" s="59">
        <f t="shared" si="12"/>
        <v>1.9498445997580482</v>
      </c>
      <c r="H80" s="9"/>
      <c r="I80" s="14"/>
      <c r="J80" s="149">
        <v>93</v>
      </c>
      <c r="K80" s="153">
        <f t="shared" si="6"/>
        <v>1</v>
      </c>
      <c r="L80" s="28">
        <f t="shared" si="11"/>
        <v>4.6470390370570041</v>
      </c>
      <c r="M80" s="23">
        <f t="shared" si="7"/>
        <v>0.92532039557025414</v>
      </c>
      <c r="N80" s="59">
        <f t="shared" si="1"/>
        <v>0.92532039557025414</v>
      </c>
      <c r="O80" s="16"/>
      <c r="P80" s="13"/>
      <c r="Q80" s="149">
        <v>92.9</v>
      </c>
      <c r="R80" s="153">
        <f t="shared" si="8"/>
        <v>1</v>
      </c>
      <c r="S80" s="28">
        <f t="shared" si="9"/>
        <v>1982.0803440227839</v>
      </c>
      <c r="T80" s="56">
        <f t="shared" si="10"/>
        <v>1.5135612484362113E-3</v>
      </c>
      <c r="U80" s="62">
        <f t="shared" si="5"/>
        <v>1.5135612484362113E-3</v>
      </c>
      <c r="V80" s="8"/>
    </row>
    <row r="81" spans="1:22">
      <c r="C81" s="149">
        <v>93.6</v>
      </c>
      <c r="D81" s="153">
        <f t="shared" si="13"/>
        <v>1</v>
      </c>
      <c r="E81" s="2">
        <f t="shared" si="14"/>
        <v>4.3651583224016655</v>
      </c>
      <c r="F81" s="23">
        <f t="shared" si="15"/>
        <v>2.29086765276777</v>
      </c>
      <c r="G81" s="59">
        <f t="shared" si="12"/>
        <v>2.29086765276777</v>
      </c>
      <c r="H81" s="9"/>
      <c r="I81" s="14"/>
      <c r="J81" s="149"/>
      <c r="K81" s="153" t="str">
        <f t="shared" si="6"/>
        <v/>
      </c>
      <c r="L81" s="28" t="str">
        <f t="shared" si="11"/>
        <v/>
      </c>
      <c r="M81" s="23" t="str">
        <f t="shared" si="7"/>
        <v/>
      </c>
      <c r="N81" s="59" t="str">
        <f t="shared" si="1"/>
        <v/>
      </c>
      <c r="O81" s="16"/>
      <c r="P81" s="13"/>
      <c r="Q81" s="149">
        <v>93.6</v>
      </c>
      <c r="R81" s="153">
        <f t="shared" si="8"/>
        <v>1</v>
      </c>
      <c r="S81" s="28">
        <f t="shared" si="9"/>
        <v>1687.0239755710477</v>
      </c>
      <c r="T81" s="56">
        <f t="shared" si="10"/>
        <v>1.7782794100389223E-3</v>
      </c>
      <c r="U81" s="62">
        <f t="shared" si="5"/>
        <v>1.7782794100389223E-3</v>
      </c>
      <c r="V81" s="8"/>
    </row>
    <row r="82" spans="1:22">
      <c r="C82" s="149">
        <v>94.3</v>
      </c>
      <c r="D82" s="153">
        <f t="shared" si="13"/>
        <v>1</v>
      </c>
      <c r="E82" s="2">
        <f t="shared" si="14"/>
        <v>3.7153522909717274</v>
      </c>
      <c r="F82" s="23">
        <f t="shared" si="15"/>
        <v>2.6915348039269142</v>
      </c>
      <c r="G82" s="59">
        <f t="shared" si="12"/>
        <v>2.6915348039269142</v>
      </c>
      <c r="H82" s="9"/>
      <c r="I82" s="14"/>
      <c r="J82" s="149"/>
      <c r="K82" s="153" t="str">
        <f t="shared" si="6"/>
        <v/>
      </c>
      <c r="L82" s="28" t="str">
        <f t="shared" si="11"/>
        <v/>
      </c>
      <c r="M82" s="23" t="str">
        <f t="shared" si="7"/>
        <v/>
      </c>
      <c r="N82" s="59" t="str">
        <f t="shared" si="1"/>
        <v/>
      </c>
      <c r="O82" s="16"/>
      <c r="P82" s="13"/>
      <c r="Q82" s="149">
        <v>94.3</v>
      </c>
      <c r="R82" s="153">
        <f t="shared" si="8"/>
        <v>1</v>
      </c>
      <c r="S82" s="28">
        <f t="shared" si="9"/>
        <v>1435.8902769679153</v>
      </c>
      <c r="T82" s="56">
        <f t="shared" si="10"/>
        <v>2.089296130854039E-3</v>
      </c>
      <c r="U82" s="62">
        <f t="shared" si="5"/>
        <v>2.089296130854039E-3</v>
      </c>
      <c r="V82" s="8"/>
    </row>
    <row r="83" spans="1:22">
      <c r="C83" s="149">
        <v>95</v>
      </c>
      <c r="D83" s="153">
        <f t="shared" si="13"/>
        <v>1</v>
      </c>
      <c r="E83" s="2">
        <f t="shared" si="14"/>
        <v>3.1622776601683791</v>
      </c>
      <c r="F83" s="23">
        <f t="shared" si="15"/>
        <v>3.1622776601683795</v>
      </c>
      <c r="G83" s="59">
        <f t="shared" si="12"/>
        <v>3.1622776601683795</v>
      </c>
      <c r="H83" s="9"/>
      <c r="I83" s="14"/>
      <c r="J83" s="149"/>
      <c r="K83" s="153" t="str">
        <f t="shared" si="6"/>
        <v/>
      </c>
      <c r="L83" s="28" t="str">
        <f t="shared" si="11"/>
        <v/>
      </c>
      <c r="M83" s="23" t="str">
        <f t="shared" si="7"/>
        <v/>
      </c>
      <c r="N83" s="59" t="str">
        <f t="shared" si="1"/>
        <v/>
      </c>
      <c r="O83" s="16"/>
      <c r="P83" s="13"/>
      <c r="Q83" s="149">
        <v>95</v>
      </c>
      <c r="R83" s="153">
        <f t="shared" si="8"/>
        <v>1</v>
      </c>
      <c r="S83" s="28">
        <f t="shared" si="9"/>
        <v>1222.1408334123369</v>
      </c>
      <c r="T83" s="56">
        <f t="shared" si="10"/>
        <v>2.4547089156850329E-3</v>
      </c>
      <c r="U83" s="62">
        <f t="shared" si="5"/>
        <v>2.4547089156850329E-3</v>
      </c>
      <c r="V83" s="8"/>
    </row>
    <row r="84" spans="1:22">
      <c r="C84" s="149">
        <v>95.7</v>
      </c>
      <c r="D84" s="153">
        <f t="shared" si="13"/>
        <v>1</v>
      </c>
      <c r="E84" s="2">
        <f t="shared" si="14"/>
        <v>2.6915348039269138</v>
      </c>
      <c r="F84" s="23">
        <f t="shared" si="15"/>
        <v>3.7153522909717283</v>
      </c>
      <c r="G84" s="59">
        <f t="shared" si="12"/>
        <v>3.7153522909717283</v>
      </c>
      <c r="H84" s="9"/>
      <c r="I84" s="14"/>
      <c r="J84" s="149"/>
      <c r="K84" s="153" t="str">
        <f t="shared" si="6"/>
        <v/>
      </c>
      <c r="L84" s="28" t="str">
        <f t="shared" si="11"/>
        <v/>
      </c>
      <c r="M84" s="23" t="str">
        <f t="shared" si="7"/>
        <v/>
      </c>
      <c r="N84" s="59" t="str">
        <f t="shared" si="1"/>
        <v/>
      </c>
      <c r="O84" s="16"/>
      <c r="P84" s="13"/>
      <c r="Q84" s="149">
        <v>95.7</v>
      </c>
      <c r="R84" s="153">
        <f t="shared" si="8"/>
        <v>1</v>
      </c>
      <c r="S84" s="28">
        <f t="shared" si="9"/>
        <v>1040.2105513575939</v>
      </c>
      <c r="T84" s="56">
        <f t="shared" si="10"/>
        <v>2.884031503126609E-3</v>
      </c>
      <c r="U84" s="62">
        <f t="shared" si="5"/>
        <v>2.884031503126609E-3</v>
      </c>
      <c r="V84" s="8"/>
    </row>
    <row r="85" spans="1:22">
      <c r="C85" s="149">
        <v>96.3</v>
      </c>
      <c r="D85" s="153">
        <f t="shared" si="13"/>
        <v>1</v>
      </c>
      <c r="E85" s="2">
        <f t="shared" si="14"/>
        <v>2.3442288153199238</v>
      </c>
      <c r="F85" s="23">
        <f t="shared" si="15"/>
        <v>4.2657951880159235</v>
      </c>
      <c r="G85" s="59">
        <f t="shared" si="12"/>
        <v>4.2657951880159235</v>
      </c>
      <c r="H85" s="9"/>
      <c r="I85" s="14"/>
      <c r="J85" s="149"/>
      <c r="K85" s="153" t="str">
        <f t="shared" si="6"/>
        <v/>
      </c>
      <c r="L85" s="28" t="str">
        <f t="shared" si="11"/>
        <v/>
      </c>
      <c r="M85" s="23" t="str">
        <f t="shared" si="7"/>
        <v/>
      </c>
      <c r="N85" s="59" t="str">
        <f t="shared" si="1"/>
        <v/>
      </c>
      <c r="O85" s="16"/>
      <c r="P85" s="13"/>
      <c r="Q85" s="149">
        <v>96.3</v>
      </c>
      <c r="R85" s="153">
        <f t="shared" si="8"/>
        <v>1</v>
      </c>
      <c r="S85" s="28">
        <f t="shared" si="9"/>
        <v>905.98551612060442</v>
      </c>
      <c r="T85" s="56">
        <f t="shared" si="10"/>
        <v>3.3113112148259126E-3</v>
      </c>
      <c r="U85" s="62">
        <f t="shared" si="5"/>
        <v>3.3113112148259126E-3</v>
      </c>
      <c r="V85" s="8"/>
    </row>
    <row r="86" spans="1:22">
      <c r="C86" s="149">
        <v>97</v>
      </c>
      <c r="D86" s="153">
        <f t="shared" si="13"/>
        <v>1</v>
      </c>
      <c r="E86" s="2">
        <f t="shared" si="14"/>
        <v>1.9952623149688795</v>
      </c>
      <c r="F86" s="23">
        <f t="shared" si="15"/>
        <v>5.0118723362727229</v>
      </c>
      <c r="G86" s="59">
        <f t="shared" si="12"/>
        <v>5.0118723362727229</v>
      </c>
      <c r="H86" s="9"/>
      <c r="I86" s="14"/>
      <c r="J86" s="149"/>
      <c r="K86" s="153" t="str">
        <f t="shared" si="6"/>
        <v/>
      </c>
      <c r="L86" s="28" t="str">
        <f t="shared" si="11"/>
        <v/>
      </c>
      <c r="M86" s="23" t="str">
        <f t="shared" si="7"/>
        <v/>
      </c>
      <c r="N86" s="59" t="str">
        <f t="shared" si="1"/>
        <v/>
      </c>
      <c r="O86" s="16"/>
      <c r="P86" s="13"/>
      <c r="Q86" s="149">
        <v>97</v>
      </c>
      <c r="R86" s="153">
        <f t="shared" si="8"/>
        <v>1</v>
      </c>
      <c r="S86" s="28">
        <f t="shared" si="9"/>
        <v>771.11873483065847</v>
      </c>
      <c r="T86" s="56">
        <f t="shared" si="10"/>
        <v>3.8904514499428092E-3</v>
      </c>
      <c r="U86" s="62">
        <f t="shared" si="5"/>
        <v>3.8904514499428092E-3</v>
      </c>
      <c r="V86" s="8"/>
    </row>
    <row r="87" spans="1:22">
      <c r="C87" s="149">
        <v>97.5</v>
      </c>
      <c r="D87" s="153">
        <f t="shared" si="13"/>
        <v>1</v>
      </c>
      <c r="E87" s="2">
        <f t="shared" si="14"/>
        <v>1.7782794100389223</v>
      </c>
      <c r="F87" s="23">
        <f t="shared" si="15"/>
        <v>5.6234132519034921</v>
      </c>
      <c r="G87" s="59">
        <f t="shared" si="12"/>
        <v>5.6234132519034921</v>
      </c>
      <c r="H87" s="9"/>
      <c r="I87" s="14"/>
      <c r="J87" s="149"/>
      <c r="K87" s="153" t="str">
        <f t="shared" si="6"/>
        <v/>
      </c>
      <c r="L87" s="28" t="str">
        <f t="shared" si="11"/>
        <v/>
      </c>
      <c r="M87" s="23" t="str">
        <f t="shared" si="7"/>
        <v/>
      </c>
      <c r="N87" s="59" t="str">
        <f t="shared" si="1"/>
        <v/>
      </c>
      <c r="O87" s="16"/>
      <c r="P87" s="13"/>
      <c r="Q87" s="149">
        <v>97.5</v>
      </c>
      <c r="R87" s="153">
        <f t="shared" si="8"/>
        <v>1</v>
      </c>
      <c r="S87" s="28">
        <f t="shared" si="9"/>
        <v>687.26029583033107</v>
      </c>
      <c r="T87" s="56">
        <f t="shared" si="10"/>
        <v>4.3651583224016653E-3</v>
      </c>
      <c r="U87" s="62">
        <f t="shared" si="5"/>
        <v>4.3651583224016653E-3</v>
      </c>
      <c r="V87" s="8"/>
    </row>
    <row r="88" spans="1:22">
      <c r="C88" s="149">
        <v>98.1</v>
      </c>
      <c r="D88" s="153">
        <f t="shared" si="13"/>
        <v>1</v>
      </c>
      <c r="E88" s="2">
        <f t="shared" si="14"/>
        <v>1.5488166189124835</v>
      </c>
      <c r="F88" s="23">
        <f t="shared" si="15"/>
        <v>6.4565422903465466</v>
      </c>
      <c r="G88" s="59">
        <f t="shared" si="12"/>
        <v>6.4565422903465466</v>
      </c>
      <c r="H88" s="9"/>
      <c r="I88" s="14"/>
      <c r="J88" s="149"/>
      <c r="K88" s="153" t="str">
        <f t="shared" si="6"/>
        <v/>
      </c>
      <c r="L88" s="28" t="str">
        <f t="shared" si="11"/>
        <v/>
      </c>
      <c r="M88" s="23" t="str">
        <f t="shared" si="7"/>
        <v/>
      </c>
      <c r="N88" s="59" t="str">
        <f t="shared" si="1"/>
        <v/>
      </c>
      <c r="O88" s="16"/>
      <c r="P88" s="13"/>
      <c r="Q88" s="149">
        <v>98.1</v>
      </c>
      <c r="R88" s="153">
        <f t="shared" si="8"/>
        <v>1</v>
      </c>
      <c r="S88" s="28">
        <f t="shared" si="9"/>
        <v>598.57869449066413</v>
      </c>
      <c r="T88" s="56">
        <f t="shared" si="10"/>
        <v>5.0118723362727212E-3</v>
      </c>
      <c r="U88" s="62">
        <f t="shared" si="5"/>
        <v>5.0118723362727212E-3</v>
      </c>
      <c r="V88" s="8"/>
    </row>
    <row r="89" spans="1:22">
      <c r="C89" s="149">
        <v>98.7</v>
      </c>
      <c r="D89" s="153">
        <f t="shared" si="13"/>
        <v>1</v>
      </c>
      <c r="E89" s="2">
        <f t="shared" si="14"/>
        <v>1.3489628825916522</v>
      </c>
      <c r="F89" s="23">
        <f t="shared" si="15"/>
        <v>7.4131024130091827</v>
      </c>
      <c r="G89" s="59">
        <f t="shared" si="12"/>
        <v>7.4131024130091827</v>
      </c>
      <c r="H89" s="9"/>
      <c r="I89" s="14"/>
      <c r="J89" s="149"/>
      <c r="K89" s="153" t="str">
        <f t="shared" si="6"/>
        <v/>
      </c>
      <c r="L89" s="28" t="str">
        <f t="shared" si="11"/>
        <v/>
      </c>
      <c r="M89" s="23" t="str">
        <f t="shared" si="7"/>
        <v/>
      </c>
      <c r="N89" s="59" t="str">
        <f t="shared" si="1"/>
        <v/>
      </c>
      <c r="O89" s="16"/>
      <c r="P89" s="13"/>
      <c r="Q89" s="149">
        <v>98.7</v>
      </c>
      <c r="R89" s="153">
        <f t="shared" si="8"/>
        <v>1</v>
      </c>
      <c r="S89" s="28">
        <f t="shared" si="9"/>
        <v>521.34024862481215</v>
      </c>
      <c r="T89" s="56">
        <f t="shared" si="10"/>
        <v>5.7543993733715744E-3</v>
      </c>
      <c r="U89" s="62">
        <f t="shared" si="5"/>
        <v>5.7543993733715744E-3</v>
      </c>
      <c r="V89" s="8"/>
    </row>
    <row r="90" spans="1:22">
      <c r="C90" s="149">
        <v>99.2</v>
      </c>
      <c r="D90" s="153">
        <f t="shared" si="13"/>
        <v>1</v>
      </c>
      <c r="E90" s="2">
        <f t="shared" si="14"/>
        <v>1.2022644346174118</v>
      </c>
      <c r="F90" s="23">
        <f t="shared" si="15"/>
        <v>8.3176377110267179</v>
      </c>
      <c r="G90" s="59">
        <f t="shared" si="12"/>
        <v>8.3176377110267179</v>
      </c>
      <c r="H90" s="9"/>
      <c r="I90" s="14"/>
      <c r="J90" s="149"/>
      <c r="K90" s="153" t="str">
        <f t="shared" si="6"/>
        <v/>
      </c>
      <c r="L90" s="28" t="str">
        <f t="shared" si="11"/>
        <v/>
      </c>
      <c r="M90" s="23" t="str">
        <f t="shared" si="7"/>
        <v/>
      </c>
      <c r="N90" s="59" t="str">
        <f t="shared" si="1"/>
        <v/>
      </c>
      <c r="O90" s="16"/>
      <c r="P90" s="13"/>
      <c r="Q90" s="149">
        <v>99.2</v>
      </c>
      <c r="R90" s="153">
        <f t="shared" si="8"/>
        <v>1</v>
      </c>
      <c r="S90" s="28">
        <f t="shared" si="9"/>
        <v>464.64498567374375</v>
      </c>
      <c r="T90" s="56">
        <f t="shared" si="10"/>
        <v>6.4565422903465645E-3</v>
      </c>
      <c r="U90" s="62">
        <f t="shared" si="5"/>
        <v>6.4565422903465645E-3</v>
      </c>
      <c r="V90" s="8"/>
    </row>
    <row r="91" spans="1:22">
      <c r="A91" s="8"/>
      <c r="B91" s="18"/>
      <c r="C91" s="149">
        <v>99.8</v>
      </c>
      <c r="D91" s="153">
        <f t="shared" si="13"/>
        <v>1</v>
      </c>
      <c r="E91" s="2">
        <f t="shared" si="14"/>
        <v>1.0471285480509001</v>
      </c>
      <c r="F91" s="23">
        <f t="shared" si="15"/>
        <v>9.5499258602143549</v>
      </c>
      <c r="G91" s="59">
        <f t="shared" si="12"/>
        <v>9.5499258602143549</v>
      </c>
      <c r="H91" s="9"/>
      <c r="I91" s="19"/>
      <c r="J91" s="150"/>
      <c r="K91" s="153" t="str">
        <f t="shared" si="6"/>
        <v/>
      </c>
      <c r="L91" s="28" t="str">
        <f t="shared" si="11"/>
        <v/>
      </c>
      <c r="M91" s="23" t="str">
        <f t="shared" si="7"/>
        <v/>
      </c>
      <c r="N91" s="59" t="str">
        <f t="shared" si="1"/>
        <v/>
      </c>
      <c r="O91" s="16"/>
      <c r="P91" s="18"/>
      <c r="Q91" s="207">
        <v>99.8</v>
      </c>
      <c r="R91" s="153">
        <f t="shared" si="8"/>
        <v>1</v>
      </c>
      <c r="S91" s="28">
        <f t="shared" si="9"/>
        <v>404.68886477749612</v>
      </c>
      <c r="T91" s="56">
        <f t="shared" si="10"/>
        <v>7.4131024130091741E-3</v>
      </c>
      <c r="U91" s="62">
        <f t="shared" si="5"/>
        <v>7.4131024130091741E-3</v>
      </c>
      <c r="V91" s="8"/>
    </row>
    <row r="92" spans="1:22">
      <c r="A92" s="8"/>
      <c r="B92" s="8"/>
      <c r="C92" s="149">
        <v>100.4</v>
      </c>
      <c r="D92" s="153">
        <f t="shared" si="13"/>
        <v>1</v>
      </c>
      <c r="E92" s="2">
        <f t="shared" si="14"/>
        <v>0.91201083935590876</v>
      </c>
      <c r="F92" s="23">
        <f t="shared" si="15"/>
        <v>10.964781961431862</v>
      </c>
      <c r="G92" s="59">
        <f t="shared" si="12"/>
        <v>10.964781961431862</v>
      </c>
      <c r="H92" s="9"/>
      <c r="I92" s="2"/>
      <c r="J92" s="149"/>
      <c r="K92" s="153" t="str">
        <f t="shared" si="6"/>
        <v/>
      </c>
      <c r="L92" s="28" t="str">
        <f t="shared" si="11"/>
        <v/>
      </c>
      <c r="M92" s="23" t="str">
        <f t="shared" si="7"/>
        <v/>
      </c>
      <c r="N92" s="59" t="str">
        <f t="shared" si="1"/>
        <v/>
      </c>
      <c r="O92" s="16"/>
      <c r="P92" s="8"/>
      <c r="Q92" s="207">
        <v>100.4</v>
      </c>
      <c r="R92" s="153">
        <f t="shared" si="8"/>
        <v>1</v>
      </c>
      <c r="S92" s="28">
        <f t="shared" si="9"/>
        <v>352.4692664818582</v>
      </c>
      <c r="T92" s="56">
        <f t="shared" si="10"/>
        <v>8.5113803820237813E-3</v>
      </c>
      <c r="U92" s="62">
        <f t="shared" si="5"/>
        <v>8.5113803820237813E-3</v>
      </c>
      <c r="V92" s="8"/>
    </row>
    <row r="93" spans="1:22">
      <c r="A93" s="8"/>
      <c r="B93" s="118"/>
      <c r="C93" s="149">
        <v>100.9</v>
      </c>
      <c r="D93" s="153">
        <f t="shared" si="13"/>
        <v>1</v>
      </c>
      <c r="E93" s="2">
        <f t="shared" si="14"/>
        <v>0.81283051616409807</v>
      </c>
      <c r="F93" s="23">
        <f t="shared" si="15"/>
        <v>12.302687708123834</v>
      </c>
      <c r="G93" s="59">
        <f t="shared" si="12"/>
        <v>12.302687708123834</v>
      </c>
      <c r="H93" s="9"/>
      <c r="I93" s="158"/>
      <c r="J93" s="150"/>
      <c r="K93" s="153" t="str">
        <f t="shared" si="6"/>
        <v/>
      </c>
      <c r="L93" s="28" t="str">
        <f t="shared" si="11"/>
        <v/>
      </c>
      <c r="M93" s="23" t="str">
        <f t="shared" si="7"/>
        <v/>
      </c>
      <c r="N93" s="59" t="str">
        <f t="shared" si="1"/>
        <v/>
      </c>
      <c r="O93" s="16"/>
      <c r="P93" s="118"/>
      <c r="Q93" s="207">
        <v>100.9</v>
      </c>
      <c r="R93" s="153">
        <f t="shared" si="8"/>
        <v>1</v>
      </c>
      <c r="S93" s="28">
        <f t="shared" si="9"/>
        <v>314.13856441526912</v>
      </c>
      <c r="T93" s="56">
        <f t="shared" si="10"/>
        <v>9.5499258602143814E-3</v>
      </c>
      <c r="U93" s="62">
        <f t="shared" si="5"/>
        <v>9.5499258602143814E-3</v>
      </c>
      <c r="V93" s="8"/>
    </row>
    <row r="94" spans="1:22">
      <c r="A94" s="8"/>
      <c r="B94" s="118"/>
      <c r="C94" s="149">
        <v>101.5</v>
      </c>
      <c r="D94" s="153">
        <f t="shared" si="13"/>
        <v>1</v>
      </c>
      <c r="E94" s="2">
        <f t="shared" si="14"/>
        <v>0.70794578438413791</v>
      </c>
      <c r="F94" s="23">
        <f t="shared" si="15"/>
        <v>14.125375446227544</v>
      </c>
      <c r="G94" s="59">
        <f t="shared" si="12"/>
        <v>14.125375446227544</v>
      </c>
      <c r="H94" s="9"/>
      <c r="I94" s="158"/>
      <c r="J94" s="151"/>
      <c r="K94" s="153" t="str">
        <f t="shared" si="6"/>
        <v/>
      </c>
      <c r="L94" s="28" t="str">
        <f t="shared" si="11"/>
        <v/>
      </c>
      <c r="M94" s="23" t="str">
        <f t="shared" si="7"/>
        <v/>
      </c>
      <c r="N94" s="59" t="str">
        <f t="shared" si="1"/>
        <v/>
      </c>
      <c r="O94" s="16"/>
      <c r="P94" s="118"/>
      <c r="Q94" s="208">
        <v>101.5</v>
      </c>
      <c r="R94" s="153">
        <f t="shared" si="8"/>
        <v>1</v>
      </c>
      <c r="S94" s="28">
        <f t="shared" si="9"/>
        <v>273.60325180677268</v>
      </c>
      <c r="T94" s="56">
        <f t="shared" si="10"/>
        <v>1.0964781961431861E-2</v>
      </c>
      <c r="U94" s="62">
        <f t="shared" si="5"/>
        <v>1.0964781961431861E-2</v>
      </c>
      <c r="V94" s="8"/>
    </row>
    <row r="95" spans="1:22">
      <c r="B95" s="63"/>
      <c r="C95" s="149">
        <v>101.9</v>
      </c>
      <c r="D95" s="153">
        <f t="shared" si="13"/>
        <v>1</v>
      </c>
      <c r="E95" s="2">
        <f t="shared" si="14"/>
        <v>0.64565422903465453</v>
      </c>
      <c r="F95" s="23">
        <f t="shared" si="15"/>
        <v>15.488166189124836</v>
      </c>
      <c r="G95" s="59">
        <f t="shared" si="12"/>
        <v>15.488166189124836</v>
      </c>
      <c r="H95" s="9"/>
      <c r="I95" s="158"/>
      <c r="J95" s="151"/>
      <c r="K95" s="153" t="str">
        <f t="shared" si="6"/>
        <v/>
      </c>
      <c r="L95" s="28" t="str">
        <f t="shared" si="11"/>
        <v/>
      </c>
      <c r="M95" s="23" t="str">
        <f t="shared" si="7"/>
        <v/>
      </c>
      <c r="N95" s="59" t="str">
        <f t="shared" si="1"/>
        <v/>
      </c>
      <c r="O95" s="16"/>
      <c r="P95" s="63"/>
      <c r="Q95" s="208">
        <v>101.9</v>
      </c>
      <c r="R95" s="153">
        <f t="shared" si="8"/>
        <v>1</v>
      </c>
      <c r="S95" s="28">
        <f t="shared" si="9"/>
        <v>249.52913133080071</v>
      </c>
      <c r="T95" s="56">
        <f t="shared" si="10"/>
        <v>1.2022644346174158E-2</v>
      </c>
      <c r="U95" s="62">
        <f t="shared" si="5"/>
        <v>1.2022644346174158E-2</v>
      </c>
    </row>
    <row r="96" spans="1:22">
      <c r="B96" s="63"/>
      <c r="C96" s="149">
        <v>102.4</v>
      </c>
      <c r="D96" s="153">
        <f t="shared" si="13"/>
        <v>1</v>
      </c>
      <c r="E96" s="2">
        <f t="shared" si="14"/>
        <v>0.57543993733715582</v>
      </c>
      <c r="F96" s="23">
        <f t="shared" si="15"/>
        <v>17.378008287493788</v>
      </c>
      <c r="G96" s="59">
        <f t="shared" si="12"/>
        <v>17.378008287493788</v>
      </c>
      <c r="H96" s="9"/>
      <c r="I96" s="19"/>
      <c r="J96" s="151"/>
      <c r="K96" s="153" t="str">
        <f t="shared" si="6"/>
        <v/>
      </c>
      <c r="L96" s="28" t="str">
        <f t="shared" si="11"/>
        <v/>
      </c>
      <c r="M96" s="23" t="str">
        <f t="shared" si="7"/>
        <v/>
      </c>
      <c r="N96" s="59" t="str">
        <f t="shared" si="1"/>
        <v/>
      </c>
      <c r="O96" s="16"/>
      <c r="P96" s="63"/>
      <c r="Q96" s="208">
        <v>102.4</v>
      </c>
      <c r="R96" s="153">
        <f t="shared" si="8"/>
        <v>1</v>
      </c>
      <c r="S96" s="28">
        <f t="shared" si="9"/>
        <v>222.39307239027465</v>
      </c>
      <c r="T96" s="56">
        <f t="shared" si="10"/>
        <v>1.3489628825916573E-2</v>
      </c>
      <c r="U96" s="62">
        <f t="shared" si="5"/>
        <v>1.3489628825916573E-2</v>
      </c>
    </row>
    <row r="97" spans="3:21">
      <c r="C97" s="149">
        <v>102.8</v>
      </c>
      <c r="D97" s="153">
        <f t="shared" si="13"/>
        <v>1</v>
      </c>
      <c r="E97" s="2">
        <f t="shared" si="14"/>
        <v>0.52480746024977276</v>
      </c>
      <c r="F97" s="23">
        <f t="shared" si="15"/>
        <v>19.054607179632466</v>
      </c>
      <c r="G97" s="59">
        <f t="shared" si="12"/>
        <v>19.054607179632466</v>
      </c>
      <c r="H97" s="9"/>
      <c r="I97" s="2"/>
      <c r="J97" s="149"/>
      <c r="K97" s="153" t="str">
        <f t="shared" si="6"/>
        <v/>
      </c>
      <c r="L97" s="28" t="str">
        <f t="shared" si="11"/>
        <v/>
      </c>
      <c r="M97" s="23" t="str">
        <f t="shared" si="7"/>
        <v/>
      </c>
      <c r="N97" s="59" t="str">
        <f t="shared" si="1"/>
        <v/>
      </c>
      <c r="O97" s="16"/>
      <c r="Q97" s="149">
        <v>102.8</v>
      </c>
      <c r="R97" s="153">
        <f t="shared" si="8"/>
        <v>1</v>
      </c>
      <c r="S97" s="28">
        <f t="shared" si="9"/>
        <v>202.8248926175944</v>
      </c>
      <c r="T97" s="56">
        <f t="shared" si="10"/>
        <v>1.4791083881682083E-2</v>
      </c>
      <c r="U97" s="62">
        <f t="shared" si="5"/>
        <v>1.4791083881682083E-2</v>
      </c>
    </row>
    <row r="98" spans="3:21">
      <c r="C98" s="149">
        <v>103.3</v>
      </c>
      <c r="D98" s="153">
        <f t="shared" si="13"/>
        <v>1</v>
      </c>
      <c r="E98" s="2">
        <f t="shared" si="14"/>
        <v>0.46773514128719851</v>
      </c>
      <c r="F98" s="23">
        <f t="shared" si="15"/>
        <v>21.379620895022306</v>
      </c>
      <c r="G98" s="59">
        <f t="shared" si="12"/>
        <v>21.379620895022306</v>
      </c>
      <c r="H98" s="9"/>
      <c r="I98" s="2"/>
      <c r="J98" s="149"/>
      <c r="K98" s="153" t="str">
        <f t="shared" si="6"/>
        <v/>
      </c>
      <c r="L98" s="28" t="str">
        <f t="shared" si="11"/>
        <v/>
      </c>
      <c r="M98" s="23" t="str">
        <f t="shared" si="7"/>
        <v/>
      </c>
      <c r="N98" s="59" t="str">
        <f t="shared" si="1"/>
        <v/>
      </c>
      <c r="O98" s="16"/>
      <c r="Q98" s="149">
        <v>103.3</v>
      </c>
      <c r="R98" s="153">
        <f t="shared" si="8"/>
        <v>1</v>
      </c>
      <c r="S98" s="28">
        <f t="shared" si="9"/>
        <v>180.7678758223073</v>
      </c>
      <c r="T98" s="56">
        <f t="shared" si="10"/>
        <v>1.6595869074375609E-2</v>
      </c>
      <c r="U98" s="62">
        <f t="shared" si="5"/>
        <v>1.6595869074375609E-2</v>
      </c>
    </row>
    <row r="99" spans="3:21">
      <c r="C99" s="149">
        <v>103.6</v>
      </c>
      <c r="D99" s="153">
        <f t="shared" si="13"/>
        <v>1</v>
      </c>
      <c r="E99" s="2">
        <f t="shared" si="14"/>
        <v>0.43651583224016643</v>
      </c>
      <c r="F99" s="23">
        <f t="shared" si="15"/>
        <v>22.908676527677706</v>
      </c>
      <c r="G99" s="59">
        <f t="shared" si="12"/>
        <v>22.908676527677706</v>
      </c>
      <c r="H99" s="9"/>
      <c r="I99" s="2"/>
      <c r="J99" s="149"/>
      <c r="K99" s="153" t="str">
        <f t="shared" si="6"/>
        <v/>
      </c>
      <c r="L99" s="28" t="str">
        <f t="shared" si="11"/>
        <v/>
      </c>
      <c r="M99" s="23" t="str">
        <f t="shared" si="7"/>
        <v/>
      </c>
      <c r="N99" s="59" t="str">
        <f t="shared" si="1"/>
        <v/>
      </c>
      <c r="O99" s="16"/>
      <c r="Q99" s="149">
        <v>103.6</v>
      </c>
      <c r="R99" s="153">
        <f t="shared" si="8"/>
        <v>1</v>
      </c>
      <c r="S99" s="28">
        <f t="shared" si="9"/>
        <v>168.70239755710475</v>
      </c>
      <c r="T99" s="56">
        <f t="shared" si="10"/>
        <v>1.7782794100389226E-2</v>
      </c>
      <c r="U99" s="62">
        <f t="shared" si="5"/>
        <v>1.7782794100389226E-2</v>
      </c>
    </row>
    <row r="100" spans="3:21">
      <c r="C100" s="149">
        <v>104.1</v>
      </c>
      <c r="D100" s="153">
        <f t="shared" si="13"/>
        <v>1</v>
      </c>
      <c r="E100" s="2">
        <f t="shared" si="14"/>
        <v>0.389045144994281</v>
      </c>
      <c r="F100" s="23">
        <f t="shared" si="15"/>
        <v>25.703957827688612</v>
      </c>
      <c r="G100" s="59">
        <f t="shared" si="12"/>
        <v>25.703957827688612</v>
      </c>
      <c r="H100" s="9"/>
      <c r="I100" s="2"/>
      <c r="J100" s="149"/>
      <c r="K100" s="153" t="str">
        <f t="shared" si="6"/>
        <v/>
      </c>
      <c r="L100" s="28" t="str">
        <f t="shared" si="11"/>
        <v/>
      </c>
      <c r="M100" s="23" t="str">
        <f t="shared" si="7"/>
        <v/>
      </c>
      <c r="N100" s="59" t="str">
        <f t="shared" si="1"/>
        <v/>
      </c>
      <c r="O100" s="16"/>
      <c r="Q100" s="149">
        <v>104.1</v>
      </c>
      <c r="R100" s="153">
        <f t="shared" si="8"/>
        <v>1</v>
      </c>
      <c r="S100" s="28">
        <f t="shared" si="9"/>
        <v>150.35617008818173</v>
      </c>
      <c r="T100" s="56">
        <f t="shared" si="10"/>
        <v>1.9952623149688792E-2</v>
      </c>
      <c r="U100" s="62">
        <f t="shared" si="5"/>
        <v>1.9952623149688792E-2</v>
      </c>
    </row>
    <row r="101" spans="3:21">
      <c r="C101" s="149">
        <v>104.4</v>
      </c>
      <c r="D101" s="153">
        <f t="shared" si="13"/>
        <v>1</v>
      </c>
      <c r="E101" s="2">
        <f t="shared" si="14"/>
        <v>0.36307805477010069</v>
      </c>
      <c r="F101" s="23">
        <f t="shared" si="15"/>
        <v>27.542287033381715</v>
      </c>
      <c r="G101" s="59">
        <f t="shared" si="12"/>
        <v>27.542287033381715</v>
      </c>
      <c r="H101" s="9"/>
      <c r="I101" s="2"/>
      <c r="J101" s="149"/>
      <c r="K101" s="153" t="str">
        <f t="shared" si="6"/>
        <v/>
      </c>
      <c r="L101" s="28" t="str">
        <f t="shared" si="11"/>
        <v/>
      </c>
      <c r="M101" s="23" t="str">
        <f t="shared" si="7"/>
        <v/>
      </c>
      <c r="N101" s="59" t="str">
        <f t="shared" si="1"/>
        <v/>
      </c>
      <c r="O101" s="16"/>
      <c r="Q101" s="149">
        <v>104.4</v>
      </c>
      <c r="R101" s="153">
        <f t="shared" si="8"/>
        <v>1</v>
      </c>
      <c r="S101" s="28">
        <f t="shared" si="9"/>
        <v>140.32054238615916</v>
      </c>
      <c r="T101" s="56">
        <f t="shared" si="10"/>
        <v>2.1379620895022367E-2</v>
      </c>
      <c r="U101" s="62">
        <f t="shared" si="5"/>
        <v>2.1379620895022367E-2</v>
      </c>
    </row>
    <row r="102" spans="3:21">
      <c r="C102" s="149">
        <v>104.7</v>
      </c>
      <c r="D102" s="153">
        <f t="shared" si="13"/>
        <v>1</v>
      </c>
      <c r="E102" s="2">
        <f t="shared" si="14"/>
        <v>0.33884415613920238</v>
      </c>
      <c r="F102" s="23">
        <f t="shared" si="15"/>
        <v>29.512092266663874</v>
      </c>
      <c r="G102" s="59">
        <f t="shared" si="12"/>
        <v>29.512092266663874</v>
      </c>
      <c r="H102" s="9"/>
      <c r="I102" s="2"/>
      <c r="J102" s="149"/>
      <c r="K102" s="153" t="str">
        <f t="shared" si="6"/>
        <v/>
      </c>
      <c r="L102" s="28" t="str">
        <f t="shared" si="11"/>
        <v/>
      </c>
      <c r="M102" s="23" t="str">
        <f t="shared" si="7"/>
        <v/>
      </c>
      <c r="N102" s="59" t="str">
        <f t="shared" si="1"/>
        <v/>
      </c>
      <c r="O102" s="16"/>
      <c r="Q102" s="149">
        <v>104.7</v>
      </c>
      <c r="R102" s="153">
        <f t="shared" si="8"/>
        <v>1</v>
      </c>
      <c r="S102" s="28">
        <f t="shared" si="9"/>
        <v>130.95474967204962</v>
      </c>
      <c r="T102" s="56">
        <f t="shared" si="10"/>
        <v>2.2908676527677762E-2</v>
      </c>
      <c r="U102" s="62">
        <f t="shared" si="5"/>
        <v>2.2908676527677762E-2</v>
      </c>
    </row>
    <row r="103" spans="3:21">
      <c r="C103" s="149">
        <v>105.1</v>
      </c>
      <c r="D103" s="153">
        <f t="shared" si="13"/>
        <v>1</v>
      </c>
      <c r="E103" s="2">
        <f t="shared" si="14"/>
        <v>0.3090295432513594</v>
      </c>
      <c r="F103" s="23">
        <f t="shared" si="15"/>
        <v>32.35936569296279</v>
      </c>
      <c r="G103" s="59">
        <f t="shared" si="12"/>
        <v>32.35936569296279</v>
      </c>
      <c r="H103" s="9"/>
      <c r="I103" s="2"/>
      <c r="J103" s="149"/>
      <c r="K103" s="153" t="str">
        <f t="shared" si="6"/>
        <v/>
      </c>
      <c r="L103" s="28" t="str">
        <f t="shared" si="11"/>
        <v/>
      </c>
      <c r="M103" s="23" t="str">
        <f t="shared" si="7"/>
        <v/>
      </c>
      <c r="N103" s="59" t="str">
        <f t="shared" si="1"/>
        <v/>
      </c>
      <c r="O103" s="16"/>
      <c r="Q103" s="149">
        <v>105.1</v>
      </c>
      <c r="R103" s="153">
        <f t="shared" si="8"/>
        <v>1</v>
      </c>
      <c r="S103" s="28">
        <f t="shared" si="9"/>
        <v>119.43215116604928</v>
      </c>
      <c r="T103" s="56">
        <f t="shared" si="10"/>
        <v>2.511886431509578E-2</v>
      </c>
      <c r="U103" s="62">
        <f t="shared" si="5"/>
        <v>2.511886431509578E-2</v>
      </c>
    </row>
    <row r="104" spans="3:21">
      <c r="C104" s="149">
        <v>105.3</v>
      </c>
      <c r="D104" s="153">
        <f t="shared" si="13"/>
        <v>1</v>
      </c>
      <c r="E104" s="2">
        <f t="shared" si="14"/>
        <v>0.29512092266663859</v>
      </c>
      <c r="F104" s="23">
        <f t="shared" si="15"/>
        <v>33.884415613920254</v>
      </c>
      <c r="G104" s="59">
        <f t="shared" si="12"/>
        <v>33.884415613920254</v>
      </c>
      <c r="H104" s="9"/>
      <c r="I104" s="2"/>
      <c r="J104" s="149"/>
      <c r="K104" s="153" t="str">
        <f t="shared" si="6"/>
        <v/>
      </c>
      <c r="L104" s="28" t="str">
        <f t="shared" si="11"/>
        <v/>
      </c>
      <c r="M104" s="23" t="str">
        <f t="shared" si="7"/>
        <v/>
      </c>
      <c r="N104" s="59" t="str">
        <f t="shared" si="1"/>
        <v/>
      </c>
      <c r="O104" s="16"/>
      <c r="Q104" s="149">
        <v>105.3</v>
      </c>
      <c r="R104" s="153">
        <f t="shared" si="8"/>
        <v>1</v>
      </c>
      <c r="S104" s="28">
        <f t="shared" si="9"/>
        <v>114.05681889616831</v>
      </c>
      <c r="T104" s="56">
        <f t="shared" si="10"/>
        <v>2.6302679918953832E-2</v>
      </c>
      <c r="U104" s="62">
        <f t="shared" si="5"/>
        <v>2.6302679918953832E-2</v>
      </c>
    </row>
    <row r="105" spans="3:21">
      <c r="C105" s="149">
        <v>105.6</v>
      </c>
      <c r="D105" s="153">
        <f t="shared" si="13"/>
        <v>1</v>
      </c>
      <c r="E105" s="2">
        <f t="shared" si="14"/>
        <v>0.27542287033381696</v>
      </c>
      <c r="F105" s="23">
        <f t="shared" si="15"/>
        <v>36.307805477010092</v>
      </c>
      <c r="G105" s="59">
        <f t="shared" si="12"/>
        <v>36.307805477010092</v>
      </c>
      <c r="H105" s="9"/>
      <c r="I105" s="2"/>
      <c r="J105" s="149"/>
      <c r="K105" s="153" t="str">
        <f t="shared" si="6"/>
        <v/>
      </c>
      <c r="L105" s="28" t="str">
        <f t="shared" si="11"/>
        <v/>
      </c>
      <c r="M105" s="23" t="str">
        <f t="shared" si="7"/>
        <v/>
      </c>
      <c r="N105" s="59" t="str">
        <f t="shared" si="1"/>
        <v/>
      </c>
      <c r="O105" s="16"/>
      <c r="Q105" s="149">
        <v>105.6</v>
      </c>
      <c r="R105" s="153">
        <f t="shared" si="8"/>
        <v>1</v>
      </c>
      <c r="S105" s="28">
        <f t="shared" si="9"/>
        <v>106.44401677007266</v>
      </c>
      <c r="T105" s="56">
        <f t="shared" si="10"/>
        <v>2.8183829312644532E-2</v>
      </c>
      <c r="U105" s="62">
        <f t="shared" si="5"/>
        <v>2.8183829312644532E-2</v>
      </c>
    </row>
    <row r="106" spans="3:21">
      <c r="C106" s="149">
        <v>105.9</v>
      </c>
      <c r="D106" s="153">
        <f t="shared" si="13"/>
        <v>1</v>
      </c>
      <c r="E106" s="2">
        <f t="shared" si="14"/>
        <v>0.25703957827688595</v>
      </c>
      <c r="F106" s="23">
        <f t="shared" si="15"/>
        <v>38.904514499428124</v>
      </c>
      <c r="G106" s="59">
        <f t="shared" si="12"/>
        <v>38.904514499428124</v>
      </c>
      <c r="H106" s="9"/>
      <c r="I106" s="2"/>
      <c r="J106" s="149"/>
      <c r="K106" s="153" t="str">
        <f t="shared" si="6"/>
        <v/>
      </c>
      <c r="L106" s="28" t="str">
        <f t="shared" si="11"/>
        <v/>
      </c>
      <c r="M106" s="23" t="str">
        <f t="shared" si="7"/>
        <v/>
      </c>
      <c r="N106" s="59" t="str">
        <f t="shared" si="1"/>
        <v/>
      </c>
      <c r="O106" s="16"/>
      <c r="Q106" s="149">
        <v>105.9</v>
      </c>
      <c r="R106" s="153">
        <f t="shared" si="8"/>
        <v>1</v>
      </c>
      <c r="S106" s="28">
        <f t="shared" si="9"/>
        <v>99.339336444777132</v>
      </c>
      <c r="T106" s="56">
        <f t="shared" si="10"/>
        <v>3.0199517204020223E-2</v>
      </c>
      <c r="U106" s="62">
        <f t="shared" si="5"/>
        <v>3.0199517204020223E-2</v>
      </c>
    </row>
    <row r="107" spans="3:21">
      <c r="C107" s="149">
        <v>106.2</v>
      </c>
      <c r="D107" s="153">
        <f t="shared" si="13"/>
        <v>1</v>
      </c>
      <c r="E107" s="2">
        <f t="shared" si="14"/>
        <v>0.23988329190194882</v>
      </c>
      <c r="F107" s="23">
        <f t="shared" si="15"/>
        <v>41.686938347033582</v>
      </c>
      <c r="G107" s="59">
        <f t="shared" si="12"/>
        <v>41.686938347033582</v>
      </c>
      <c r="H107" s="9"/>
      <c r="I107" s="2"/>
      <c r="J107" s="149"/>
      <c r="K107" s="153" t="str">
        <f t="shared" si="6"/>
        <v/>
      </c>
      <c r="L107" s="28" t="str">
        <f t="shared" si="11"/>
        <v/>
      </c>
      <c r="M107" s="23" t="str">
        <f t="shared" si="7"/>
        <v/>
      </c>
      <c r="N107" s="59" t="str">
        <f t="shared" si="1"/>
        <v/>
      </c>
      <c r="O107" s="16"/>
      <c r="Q107" s="149">
        <v>106.2</v>
      </c>
      <c r="R107" s="153">
        <f t="shared" si="8"/>
        <v>1</v>
      </c>
      <c r="S107" s="28">
        <f t="shared" si="9"/>
        <v>92.708862975407555</v>
      </c>
      <c r="T107" s="56">
        <f t="shared" si="10"/>
        <v>3.2359365692962883E-2</v>
      </c>
      <c r="U107" s="62">
        <f t="shared" si="5"/>
        <v>3.2359365692962883E-2</v>
      </c>
    </row>
    <row r="108" spans="3:21">
      <c r="C108" s="149">
        <v>106.3</v>
      </c>
      <c r="D108" s="153">
        <f t="shared" si="13"/>
        <v>1</v>
      </c>
      <c r="E108" s="2">
        <f t="shared" si="14"/>
        <v>0.23442288153199231</v>
      </c>
      <c r="F108" s="23">
        <f t="shared" si="15"/>
        <v>42.657951880159246</v>
      </c>
      <c r="G108" s="59">
        <f t="shared" si="12"/>
        <v>42.657951880159246</v>
      </c>
      <c r="H108" s="9"/>
      <c r="I108" s="2"/>
      <c r="J108" s="149"/>
      <c r="K108" s="153" t="str">
        <f t="shared" si="6"/>
        <v/>
      </c>
      <c r="L108" s="28" t="str">
        <f t="shared" si="11"/>
        <v/>
      </c>
      <c r="M108" s="23" t="str">
        <f t="shared" si="7"/>
        <v/>
      </c>
      <c r="N108" s="59" t="str">
        <f t="shared" si="1"/>
        <v/>
      </c>
      <c r="O108" s="16"/>
      <c r="Q108" s="149">
        <v>106.3</v>
      </c>
      <c r="R108" s="153">
        <f t="shared" si="8"/>
        <v>1</v>
      </c>
      <c r="S108" s="28">
        <f t="shared" si="9"/>
        <v>90.598551612060461</v>
      </c>
      <c r="T108" s="56">
        <f t="shared" si="10"/>
        <v>3.311311214825912E-2</v>
      </c>
      <c r="U108" s="62">
        <f t="shared" si="5"/>
        <v>3.311311214825912E-2</v>
      </c>
    </row>
    <row r="109" spans="3:21">
      <c r="C109" s="149">
        <v>106.2</v>
      </c>
      <c r="D109" s="153">
        <f t="shared" si="13"/>
        <v>1</v>
      </c>
      <c r="E109" s="2">
        <f t="shared" si="14"/>
        <v>0.23988329190194882</v>
      </c>
      <c r="F109" s="23">
        <f t="shared" si="15"/>
        <v>41.686938347033582</v>
      </c>
      <c r="G109" s="59">
        <f t="shared" ref="G109:G121" si="16">IF(ISNUMBER(D109),10^((C109-$E$39)/$E$38)*D109,"")</f>
        <v>41.686938347033582</v>
      </c>
      <c r="H109" s="9"/>
      <c r="I109" s="2"/>
      <c r="J109" s="149"/>
      <c r="K109" s="153" t="str">
        <f t="shared" si="6"/>
        <v/>
      </c>
      <c r="L109" s="28" t="str">
        <f t="shared" si="11"/>
        <v/>
      </c>
      <c r="M109" s="23" t="str">
        <f t="shared" si="7"/>
        <v/>
      </c>
      <c r="N109" s="59" t="str">
        <f t="shared" si="1"/>
        <v/>
      </c>
      <c r="O109" s="16"/>
      <c r="Q109" s="149">
        <v>106.2</v>
      </c>
      <c r="R109" s="153">
        <f t="shared" si="8"/>
        <v>1</v>
      </c>
      <c r="S109" s="28">
        <f t="shared" si="9"/>
        <v>92.708862975407555</v>
      </c>
      <c r="T109" s="56">
        <f t="shared" si="10"/>
        <v>3.2359365692962883E-2</v>
      </c>
      <c r="U109" s="62">
        <f t="shared" si="5"/>
        <v>3.2359365692962883E-2</v>
      </c>
    </row>
    <row r="110" spans="3:21">
      <c r="C110" s="149">
        <v>106</v>
      </c>
      <c r="D110" s="153">
        <f t="shared" si="13"/>
        <v>1</v>
      </c>
      <c r="E110" s="2">
        <f t="shared" si="14"/>
        <v>0.25118864315095785</v>
      </c>
      <c r="F110" s="23">
        <f t="shared" si="15"/>
        <v>39.810717055349755</v>
      </c>
      <c r="G110" s="59">
        <f t="shared" si="16"/>
        <v>39.810717055349755</v>
      </c>
      <c r="H110" s="9"/>
      <c r="I110" s="2"/>
      <c r="J110" s="149"/>
      <c r="K110" s="153" t="str">
        <f t="shared" si="6"/>
        <v/>
      </c>
      <c r="L110" s="28" t="str">
        <f t="shared" si="11"/>
        <v/>
      </c>
      <c r="M110" s="23" t="str">
        <f t="shared" si="7"/>
        <v/>
      </c>
      <c r="N110" s="59" t="str">
        <f t="shared" ref="N110:N173" si="17">IF(ISNUMBER(K110),10^((J110-$L$39)/$L$38)*K110,"")</f>
        <v/>
      </c>
      <c r="O110" s="16"/>
      <c r="Q110" s="149">
        <v>106</v>
      </c>
      <c r="R110" s="153">
        <f t="shared" si="8"/>
        <v>1</v>
      </c>
      <c r="S110" s="28">
        <f t="shared" si="9"/>
        <v>97.078097078888376</v>
      </c>
      <c r="T110" s="56">
        <f t="shared" si="10"/>
        <v>3.0902954325135939E-2</v>
      </c>
      <c r="U110" s="62">
        <f t="shared" si="5"/>
        <v>3.0902954325135939E-2</v>
      </c>
    </row>
    <row r="111" spans="3:21">
      <c r="C111" s="149">
        <v>105.7</v>
      </c>
      <c r="D111" s="153">
        <f t="shared" ref="D111:D121" si="18">IF(ISNUMBER(C111),1,"")</f>
        <v>1</v>
      </c>
      <c r="E111" s="2">
        <f t="shared" ref="E111:E121" si="19">IF(ISNUMBER(C111),E$37/10^(($C111-E$39)/E$38),"")</f>
        <v>0.26915348039269132</v>
      </c>
      <c r="F111" s="23">
        <f t="shared" ref="F111:F121" si="20">IF(ISNUMBER(C111),10^((C111-$E$39)/$E$38),"")</f>
        <v>37.153522909717289</v>
      </c>
      <c r="G111" s="59">
        <f t="shared" si="16"/>
        <v>37.153522909717289</v>
      </c>
      <c r="H111" s="9"/>
      <c r="I111" s="2"/>
      <c r="J111" s="149"/>
      <c r="K111" s="153" t="str">
        <f t="shared" si="6"/>
        <v/>
      </c>
      <c r="L111" s="28" t="str">
        <f t="shared" si="11"/>
        <v/>
      </c>
      <c r="M111" s="23" t="str">
        <f t="shared" si="7"/>
        <v/>
      </c>
      <c r="N111" s="59" t="str">
        <f t="shared" si="17"/>
        <v/>
      </c>
      <c r="O111" s="16"/>
      <c r="Q111" s="149">
        <v>105.7</v>
      </c>
      <c r="R111" s="153">
        <f t="shared" si="8"/>
        <v>1</v>
      </c>
      <c r="S111" s="28">
        <f t="shared" si="9"/>
        <v>104.0210551357593</v>
      </c>
      <c r="T111" s="56">
        <f t="shared" si="10"/>
        <v>2.8840315031266113E-2</v>
      </c>
      <c r="U111" s="62">
        <f t="shared" ref="U111:U174" si="21">IF(ISNUMBER(R111),10^((Q111-$S$39)/$S$38)*R111,"")</f>
        <v>2.8840315031266113E-2</v>
      </c>
    </row>
    <row r="112" spans="3:21">
      <c r="C112" s="149">
        <v>105.3</v>
      </c>
      <c r="D112" s="153">
        <f t="shared" si="18"/>
        <v>1</v>
      </c>
      <c r="E112" s="2">
        <f t="shared" si="19"/>
        <v>0.29512092266663859</v>
      </c>
      <c r="F112" s="23">
        <f t="shared" si="20"/>
        <v>33.884415613920254</v>
      </c>
      <c r="G112" s="59">
        <f t="shared" si="16"/>
        <v>33.884415613920254</v>
      </c>
      <c r="H112" s="9"/>
      <c r="I112" s="2"/>
      <c r="J112" s="149"/>
      <c r="K112" s="153" t="str">
        <f t="shared" ref="K112:K175" si="22">IF(ISNUMBER(J112),1,"")</f>
        <v/>
      </c>
      <c r="L112" s="28" t="str">
        <f t="shared" si="11"/>
        <v/>
      </c>
      <c r="M112" s="23" t="str">
        <f t="shared" ref="M112:M175" si="23">IF(ISNUMBER(J112),10^((J112-$L$39)/$L$38),"")</f>
        <v/>
      </c>
      <c r="N112" s="59" t="str">
        <f t="shared" si="17"/>
        <v/>
      </c>
      <c r="O112" s="16"/>
      <c r="Q112" s="149">
        <v>105.3</v>
      </c>
      <c r="R112" s="153">
        <f t="shared" ref="R112:R175" si="24">IF(ISNUMBER(Q112),1,"")</f>
        <v>1</v>
      </c>
      <c r="S112" s="28">
        <f t="shared" ref="S112:S175" si="25">IF(ISNUMBER(Q112),$S$37/10^((Q112-$S$39)/$S$38),"")</f>
        <v>114.05681889616831</v>
      </c>
      <c r="T112" s="56">
        <f t="shared" ref="T112:T175" si="26">IF(ISNUMBER(Q112),10^((Q112-$S$39)/$S$38),"")</f>
        <v>2.6302679918953832E-2</v>
      </c>
      <c r="U112" s="62">
        <f t="shared" si="21"/>
        <v>2.6302679918953832E-2</v>
      </c>
    </row>
    <row r="113" spans="3:21">
      <c r="C113" s="149">
        <v>104.7</v>
      </c>
      <c r="D113" s="153">
        <f t="shared" si="18"/>
        <v>1</v>
      </c>
      <c r="E113" s="2">
        <f t="shared" si="19"/>
        <v>0.33884415613920238</v>
      </c>
      <c r="F113" s="23">
        <f t="shared" si="20"/>
        <v>29.512092266663874</v>
      </c>
      <c r="G113" s="59">
        <f t="shared" si="16"/>
        <v>29.512092266663874</v>
      </c>
      <c r="H113" s="9"/>
      <c r="I113" s="2"/>
      <c r="J113" s="149"/>
      <c r="K113" s="153" t="str">
        <f t="shared" si="22"/>
        <v/>
      </c>
      <c r="L113" s="28" t="str">
        <f t="shared" si="11"/>
        <v/>
      </c>
      <c r="M113" s="23" t="str">
        <f t="shared" si="23"/>
        <v/>
      </c>
      <c r="N113" s="59" t="str">
        <f t="shared" si="17"/>
        <v/>
      </c>
      <c r="O113" s="16"/>
      <c r="Q113" s="149">
        <v>104.7</v>
      </c>
      <c r="R113" s="153">
        <f t="shared" si="24"/>
        <v>1</v>
      </c>
      <c r="S113" s="28">
        <f t="shared" si="25"/>
        <v>130.95474967204962</v>
      </c>
      <c r="T113" s="56">
        <f t="shared" si="26"/>
        <v>2.2908676527677762E-2</v>
      </c>
      <c r="U113" s="62">
        <f t="shared" si="21"/>
        <v>2.2908676527677762E-2</v>
      </c>
    </row>
    <row r="114" spans="3:21">
      <c r="C114" s="149">
        <v>104.1</v>
      </c>
      <c r="D114" s="153">
        <f t="shared" si="18"/>
        <v>1</v>
      </c>
      <c r="E114" s="2">
        <f t="shared" si="19"/>
        <v>0.389045144994281</v>
      </c>
      <c r="F114" s="23">
        <f t="shared" si="20"/>
        <v>25.703957827688612</v>
      </c>
      <c r="G114" s="59">
        <f t="shared" si="16"/>
        <v>25.703957827688612</v>
      </c>
      <c r="H114" s="9"/>
      <c r="I114" s="2"/>
      <c r="J114" s="149"/>
      <c r="K114" s="153" t="str">
        <f t="shared" si="22"/>
        <v/>
      </c>
      <c r="L114" s="28" t="str">
        <f t="shared" ref="L114:L177" si="27">IF(ISNUMBER(J114),$L$37/10^((J114-$L$39)/$L$38),"")</f>
        <v/>
      </c>
      <c r="M114" s="23" t="str">
        <f t="shared" si="23"/>
        <v/>
      </c>
      <c r="N114" s="59" t="str">
        <f t="shared" si="17"/>
        <v/>
      </c>
      <c r="O114" s="16"/>
      <c r="Q114" s="149">
        <v>104.1</v>
      </c>
      <c r="R114" s="153">
        <f t="shared" si="24"/>
        <v>1</v>
      </c>
      <c r="S114" s="28">
        <f t="shared" si="25"/>
        <v>150.35617008818173</v>
      </c>
      <c r="T114" s="56">
        <f t="shared" si="26"/>
        <v>1.9952623149688792E-2</v>
      </c>
      <c r="U114" s="62">
        <f t="shared" si="21"/>
        <v>1.9952623149688792E-2</v>
      </c>
    </row>
    <row r="115" spans="3:21">
      <c r="C115" s="149">
        <v>103.4</v>
      </c>
      <c r="D115" s="153">
        <f t="shared" si="18"/>
        <v>1</v>
      </c>
      <c r="E115" s="2">
        <f t="shared" si="19"/>
        <v>0.45708818961487441</v>
      </c>
      <c r="F115" s="23">
        <f t="shared" si="20"/>
        <v>21.877616239495556</v>
      </c>
      <c r="G115" s="59">
        <f t="shared" si="16"/>
        <v>21.877616239495556</v>
      </c>
      <c r="H115" s="9"/>
      <c r="I115" s="2"/>
      <c r="J115" s="149"/>
      <c r="K115" s="153" t="str">
        <f t="shared" si="22"/>
        <v/>
      </c>
      <c r="L115" s="28" t="str">
        <f t="shared" si="27"/>
        <v/>
      </c>
      <c r="M115" s="23" t="str">
        <f t="shared" si="23"/>
        <v/>
      </c>
      <c r="N115" s="59" t="str">
        <f t="shared" si="17"/>
        <v/>
      </c>
      <c r="O115" s="16"/>
      <c r="Q115" s="149">
        <v>103.4</v>
      </c>
      <c r="R115" s="153">
        <f t="shared" si="24"/>
        <v>1</v>
      </c>
      <c r="S115" s="28">
        <f t="shared" si="25"/>
        <v>176.65309660667637</v>
      </c>
      <c r="T115" s="56">
        <f t="shared" si="26"/>
        <v>1.6982436524617475E-2</v>
      </c>
      <c r="U115" s="62">
        <f t="shared" si="21"/>
        <v>1.6982436524617475E-2</v>
      </c>
    </row>
    <row r="116" spans="3:21">
      <c r="C116" s="149">
        <v>102.5</v>
      </c>
      <c r="D116" s="153">
        <f t="shared" si="18"/>
        <v>1</v>
      </c>
      <c r="E116" s="2">
        <f t="shared" si="19"/>
        <v>0.56234132519034885</v>
      </c>
      <c r="F116" s="23">
        <f t="shared" si="20"/>
        <v>17.782794100389236</v>
      </c>
      <c r="G116" s="59">
        <f t="shared" si="16"/>
        <v>17.782794100389236</v>
      </c>
      <c r="H116" s="9"/>
      <c r="I116" s="2"/>
      <c r="J116" s="149"/>
      <c r="K116" s="153" t="str">
        <f t="shared" si="22"/>
        <v/>
      </c>
      <c r="L116" s="28" t="str">
        <f t="shared" si="27"/>
        <v/>
      </c>
      <c r="M116" s="23" t="str">
        <f t="shared" si="23"/>
        <v/>
      </c>
      <c r="N116" s="59" t="str">
        <f t="shared" si="17"/>
        <v/>
      </c>
      <c r="O116" s="16"/>
      <c r="Q116" s="149">
        <v>102.5</v>
      </c>
      <c r="R116" s="153">
        <f t="shared" si="24"/>
        <v>1</v>
      </c>
      <c r="S116" s="28">
        <f t="shared" si="25"/>
        <v>217.33078802249682</v>
      </c>
      <c r="T116" s="56">
        <f t="shared" si="26"/>
        <v>1.3803842646028861E-2</v>
      </c>
      <c r="U116" s="62">
        <f t="shared" si="21"/>
        <v>1.3803842646028861E-2</v>
      </c>
    </row>
    <row r="117" spans="3:21">
      <c r="C117" s="149">
        <v>101.5</v>
      </c>
      <c r="D117" s="153">
        <f t="shared" si="18"/>
        <v>1</v>
      </c>
      <c r="E117" s="2">
        <f t="shared" si="19"/>
        <v>0.70794578438413791</v>
      </c>
      <c r="F117" s="23">
        <f t="shared" si="20"/>
        <v>14.125375446227544</v>
      </c>
      <c r="G117" s="59">
        <f t="shared" si="16"/>
        <v>14.125375446227544</v>
      </c>
      <c r="H117" s="9"/>
      <c r="I117" s="2"/>
      <c r="J117" s="149"/>
      <c r="K117" s="153" t="str">
        <f t="shared" si="22"/>
        <v/>
      </c>
      <c r="L117" s="28" t="str">
        <f t="shared" si="27"/>
        <v/>
      </c>
      <c r="M117" s="23" t="str">
        <f t="shared" si="23"/>
        <v/>
      </c>
      <c r="N117" s="59" t="str">
        <f t="shared" si="17"/>
        <v/>
      </c>
      <c r="O117" s="16"/>
      <c r="Q117" s="149">
        <v>101.5</v>
      </c>
      <c r="R117" s="153">
        <f t="shared" si="24"/>
        <v>1</v>
      </c>
      <c r="S117" s="28">
        <f t="shared" si="25"/>
        <v>273.60325180677268</v>
      </c>
      <c r="T117" s="56">
        <f t="shared" si="26"/>
        <v>1.0964781961431861E-2</v>
      </c>
      <c r="U117" s="62">
        <f t="shared" si="21"/>
        <v>1.0964781961431861E-2</v>
      </c>
    </row>
    <row r="118" spans="3:21">
      <c r="C118" s="149">
        <v>100.3</v>
      </c>
      <c r="D118" s="153">
        <f t="shared" si="18"/>
        <v>1</v>
      </c>
      <c r="E118" s="2">
        <f t="shared" si="19"/>
        <v>0.93325430079699112</v>
      </c>
      <c r="F118" s="23">
        <f t="shared" si="20"/>
        <v>10.715193052376064</v>
      </c>
      <c r="G118" s="59">
        <f t="shared" si="16"/>
        <v>10.715193052376064</v>
      </c>
      <c r="H118" s="9"/>
      <c r="I118" s="2"/>
      <c r="J118" s="149"/>
      <c r="K118" s="153" t="str">
        <f t="shared" si="22"/>
        <v/>
      </c>
      <c r="L118" s="28" t="str">
        <f t="shared" si="27"/>
        <v/>
      </c>
      <c r="M118" s="23" t="str">
        <f t="shared" si="23"/>
        <v/>
      </c>
      <c r="N118" s="59" t="str">
        <f t="shared" si="17"/>
        <v/>
      </c>
      <c r="O118" s="16"/>
      <c r="Q118" s="149">
        <v>100.3</v>
      </c>
      <c r="R118" s="153">
        <f t="shared" si="24"/>
        <v>1</v>
      </c>
      <c r="S118" s="28">
        <f t="shared" si="25"/>
        <v>360.67933038522375</v>
      </c>
      <c r="T118" s="56">
        <f t="shared" si="26"/>
        <v>8.3176377110267125E-3</v>
      </c>
      <c r="U118" s="62">
        <f t="shared" si="21"/>
        <v>8.3176377110267125E-3</v>
      </c>
    </row>
    <row r="119" spans="3:21">
      <c r="C119" s="149">
        <v>99</v>
      </c>
      <c r="D119" s="153">
        <f t="shared" si="18"/>
        <v>1</v>
      </c>
      <c r="E119" s="2">
        <f t="shared" si="19"/>
        <v>1.2589254117941668</v>
      </c>
      <c r="F119" s="23">
        <f t="shared" si="20"/>
        <v>7.9432823472428176</v>
      </c>
      <c r="G119" s="59">
        <f t="shared" si="16"/>
        <v>7.9432823472428176</v>
      </c>
      <c r="H119" s="9"/>
      <c r="I119" s="2"/>
      <c r="J119" s="149"/>
      <c r="K119" s="153" t="str">
        <f t="shared" si="22"/>
        <v/>
      </c>
      <c r="L119" s="28" t="str">
        <f t="shared" si="27"/>
        <v/>
      </c>
      <c r="M119" s="23" t="str">
        <f t="shared" si="23"/>
        <v/>
      </c>
      <c r="N119" s="59" t="str">
        <f t="shared" si="17"/>
        <v/>
      </c>
      <c r="O119" s="16"/>
      <c r="Q119" s="149">
        <v>99</v>
      </c>
      <c r="R119" s="153">
        <f t="shared" si="24"/>
        <v>1</v>
      </c>
      <c r="S119" s="28">
        <f t="shared" si="25"/>
        <v>486.54302920767867</v>
      </c>
      <c r="T119" s="56">
        <f t="shared" si="26"/>
        <v>6.1659500186148257E-3</v>
      </c>
      <c r="U119" s="62">
        <f t="shared" si="21"/>
        <v>6.1659500186148257E-3</v>
      </c>
    </row>
    <row r="120" spans="3:21">
      <c r="C120" s="149">
        <v>97.9</v>
      </c>
      <c r="D120" s="153">
        <f t="shared" si="18"/>
        <v>1</v>
      </c>
      <c r="E120" s="2">
        <f t="shared" si="19"/>
        <v>1.6218100973589276</v>
      </c>
      <c r="F120" s="23">
        <f t="shared" si="20"/>
        <v>6.1659500186148311</v>
      </c>
      <c r="G120" s="59">
        <f t="shared" si="16"/>
        <v>6.1659500186148311</v>
      </c>
      <c r="H120" s="9"/>
      <c r="I120" s="2"/>
      <c r="J120" s="149"/>
      <c r="K120" s="153" t="str">
        <f t="shared" si="22"/>
        <v/>
      </c>
      <c r="L120" s="28" t="str">
        <f t="shared" si="27"/>
        <v/>
      </c>
      <c r="M120" s="23" t="str">
        <f t="shared" si="23"/>
        <v/>
      </c>
      <c r="N120" s="59" t="str">
        <f t="shared" si="17"/>
        <v/>
      </c>
      <c r="O120" s="16"/>
      <c r="Q120" s="149">
        <v>97.9</v>
      </c>
      <c r="R120" s="153">
        <f t="shared" si="24"/>
        <v>1</v>
      </c>
      <c r="S120" s="28">
        <f t="shared" si="25"/>
        <v>626.78883925621085</v>
      </c>
      <c r="T120" s="56">
        <f t="shared" si="26"/>
        <v>4.7863009232263914E-3</v>
      </c>
      <c r="U120" s="62">
        <f t="shared" si="21"/>
        <v>4.7863009232263914E-3</v>
      </c>
    </row>
    <row r="121" spans="3:21">
      <c r="C121" s="149">
        <v>96.6</v>
      </c>
      <c r="D121" s="153">
        <f t="shared" si="18"/>
        <v>1</v>
      </c>
      <c r="E121" s="2">
        <f t="shared" si="19"/>
        <v>2.1877616239495548</v>
      </c>
      <c r="F121" s="23">
        <f t="shared" si="20"/>
        <v>4.5708818961487454</v>
      </c>
      <c r="G121" s="59">
        <f t="shared" si="16"/>
        <v>4.5708818961487454</v>
      </c>
      <c r="H121" s="9"/>
      <c r="I121" s="2"/>
      <c r="J121" s="149"/>
      <c r="K121" s="153" t="str">
        <f t="shared" si="22"/>
        <v/>
      </c>
      <c r="L121" s="28" t="str">
        <f t="shared" si="27"/>
        <v/>
      </c>
      <c r="M121" s="23" t="str">
        <f t="shared" si="23"/>
        <v/>
      </c>
      <c r="N121" s="59" t="str">
        <f t="shared" si="17"/>
        <v/>
      </c>
      <c r="O121" s="16"/>
      <c r="Q121" s="149">
        <v>96.6</v>
      </c>
      <c r="R121" s="153">
        <f t="shared" si="24"/>
        <v>1</v>
      </c>
      <c r="S121" s="28">
        <f t="shared" si="25"/>
        <v>845.51487937933655</v>
      </c>
      <c r="T121" s="56">
        <f t="shared" si="26"/>
        <v>3.5481338923357528E-3</v>
      </c>
      <c r="U121" s="62">
        <f t="shared" si="21"/>
        <v>3.5481338923357528E-3</v>
      </c>
    </row>
    <row r="122" spans="3:21">
      <c r="C122" s="149">
        <v>95.3</v>
      </c>
      <c r="D122" s="153">
        <f t="shared" ref="D122:D175" si="28">IF(ISNUMBER(C122),1,"")</f>
        <v>1</v>
      </c>
      <c r="E122" s="2">
        <f t="shared" ref="E122:E155" si="29">IF(ISNUMBER(C122),E$37/10^(($C122-E$39)/E$38),"")</f>
        <v>2.9512092266663874</v>
      </c>
      <c r="F122" s="23">
        <f t="shared" ref="F122:F177" si="30">IF(ISNUMBER(C122),10^((C122-$E$39)/$E$38),"")</f>
        <v>3.3884415613920233</v>
      </c>
      <c r="G122" s="59">
        <f t="shared" ref="G122:G173" si="31">IF(ISNUMBER(D122),10^((C122-$E$39)/$E$38)*D122,"")</f>
        <v>3.3884415613920233</v>
      </c>
      <c r="H122" s="9"/>
      <c r="I122" s="2"/>
      <c r="J122" s="149"/>
      <c r="K122" s="153" t="str">
        <f t="shared" si="22"/>
        <v/>
      </c>
      <c r="L122" s="28" t="str">
        <f t="shared" si="27"/>
        <v/>
      </c>
      <c r="M122" s="23" t="str">
        <f t="shared" si="23"/>
        <v/>
      </c>
      <c r="N122" s="59" t="str">
        <f t="shared" si="17"/>
        <v/>
      </c>
      <c r="O122" s="16"/>
      <c r="Q122" s="149">
        <v>95.3</v>
      </c>
      <c r="R122" s="153">
        <f t="shared" si="24"/>
        <v>1</v>
      </c>
      <c r="S122" s="28">
        <f t="shared" si="25"/>
        <v>1140.5681889616828</v>
      </c>
      <c r="T122" s="56">
        <f t="shared" si="26"/>
        <v>2.6302679918953835E-3</v>
      </c>
      <c r="U122" s="62">
        <f t="shared" si="21"/>
        <v>2.6302679918953835E-3</v>
      </c>
    </row>
    <row r="123" spans="3:21">
      <c r="C123" s="149">
        <v>94</v>
      </c>
      <c r="D123" s="153">
        <f t="shared" si="28"/>
        <v>1</v>
      </c>
      <c r="E123" s="2">
        <f t="shared" si="29"/>
        <v>3.9810717055349718</v>
      </c>
      <c r="F123" s="23">
        <f t="shared" si="30"/>
        <v>2.5118864315095806</v>
      </c>
      <c r="G123" s="59">
        <f t="shared" si="31"/>
        <v>2.5118864315095806</v>
      </c>
      <c r="H123" s="9"/>
      <c r="I123" s="2"/>
      <c r="J123" s="149"/>
      <c r="K123" s="153" t="str">
        <f t="shared" si="22"/>
        <v/>
      </c>
      <c r="L123" s="28" t="str">
        <f t="shared" si="27"/>
        <v/>
      </c>
      <c r="M123" s="23" t="str">
        <f t="shared" si="23"/>
        <v/>
      </c>
      <c r="N123" s="59" t="str">
        <f t="shared" si="17"/>
        <v/>
      </c>
      <c r="O123" s="16"/>
      <c r="Q123" s="149">
        <v>94</v>
      </c>
      <c r="R123" s="153">
        <f t="shared" si="24"/>
        <v>1</v>
      </c>
      <c r="S123" s="28">
        <f t="shared" si="25"/>
        <v>1538.5841519740941</v>
      </c>
      <c r="T123" s="56">
        <f t="shared" si="26"/>
        <v>1.9498445997580458E-3</v>
      </c>
      <c r="U123" s="62">
        <f t="shared" si="21"/>
        <v>1.9498445997580458E-3</v>
      </c>
    </row>
    <row r="124" spans="3:21">
      <c r="C124" s="149">
        <v>92.5</v>
      </c>
      <c r="D124" s="153">
        <f t="shared" si="28"/>
        <v>1</v>
      </c>
      <c r="E124" s="2">
        <f t="shared" si="29"/>
        <v>5.6234132519034903</v>
      </c>
      <c r="F124" s="23">
        <f t="shared" si="30"/>
        <v>1.778279410038923</v>
      </c>
      <c r="G124" s="59">
        <f t="shared" si="31"/>
        <v>1.778279410038923</v>
      </c>
      <c r="H124" s="9"/>
      <c r="I124" s="2"/>
      <c r="J124" s="149"/>
      <c r="K124" s="153" t="str">
        <f t="shared" si="22"/>
        <v/>
      </c>
      <c r="L124" s="28" t="str">
        <f t="shared" si="27"/>
        <v/>
      </c>
      <c r="M124" s="23" t="str">
        <f t="shared" si="23"/>
        <v/>
      </c>
      <c r="N124" s="59" t="str">
        <f t="shared" si="17"/>
        <v/>
      </c>
      <c r="O124" s="16"/>
      <c r="Q124" s="149">
        <v>92.5</v>
      </c>
      <c r="R124" s="153">
        <f t="shared" si="24"/>
        <v>1</v>
      </c>
      <c r="S124" s="28">
        <f t="shared" si="25"/>
        <v>2173.3078802249688</v>
      </c>
      <c r="T124" s="56">
        <f t="shared" si="26"/>
        <v>1.3803842646028857E-3</v>
      </c>
      <c r="U124" s="62">
        <f t="shared" si="21"/>
        <v>1.3803842646028857E-3</v>
      </c>
    </row>
    <row r="125" spans="3:21">
      <c r="C125" s="149">
        <v>91.2</v>
      </c>
      <c r="D125" s="153">
        <f t="shared" si="28"/>
        <v>1</v>
      </c>
      <c r="E125" s="2">
        <f t="shared" si="29"/>
        <v>7.585775750291833</v>
      </c>
      <c r="F125" s="23">
        <f t="shared" si="30"/>
        <v>1.3182567385564079</v>
      </c>
      <c r="G125" s="59">
        <f t="shared" si="31"/>
        <v>1.3182567385564079</v>
      </c>
      <c r="H125" s="9"/>
      <c r="I125" s="2"/>
      <c r="J125" s="149"/>
      <c r="K125" s="153" t="str">
        <f t="shared" si="22"/>
        <v/>
      </c>
      <c r="L125" s="28" t="str">
        <f t="shared" si="27"/>
        <v/>
      </c>
      <c r="M125" s="23" t="str">
        <f t="shared" si="23"/>
        <v/>
      </c>
      <c r="N125" s="59" t="str">
        <f t="shared" si="17"/>
        <v/>
      </c>
      <c r="O125" s="16"/>
      <c r="Q125" s="149">
        <v>91.2</v>
      </c>
      <c r="R125" s="153">
        <f t="shared" si="24"/>
        <v>1</v>
      </c>
      <c r="S125" s="28">
        <f t="shared" si="25"/>
        <v>2931.7116628674289</v>
      </c>
      <c r="T125" s="56">
        <f t="shared" si="26"/>
        <v>1.0232929922807553E-3</v>
      </c>
      <c r="U125" s="62">
        <f t="shared" si="21"/>
        <v>1.0232929922807553E-3</v>
      </c>
    </row>
    <row r="126" spans="3:21">
      <c r="C126" s="149">
        <v>89.8</v>
      </c>
      <c r="D126" s="153">
        <f t="shared" si="28"/>
        <v>1</v>
      </c>
      <c r="E126" s="2">
        <f t="shared" si="29"/>
        <v>10.471285480509003</v>
      </c>
      <c r="F126" s="23">
        <f t="shared" si="30"/>
        <v>0.95499258602143522</v>
      </c>
      <c r="G126" s="59">
        <f t="shared" si="31"/>
        <v>0.95499258602143522</v>
      </c>
      <c r="H126" s="9"/>
      <c r="I126" s="2"/>
      <c r="J126" s="149"/>
      <c r="K126" s="153" t="str">
        <f t="shared" si="22"/>
        <v/>
      </c>
      <c r="L126" s="28" t="str">
        <f t="shared" si="27"/>
        <v/>
      </c>
      <c r="M126" s="23" t="str">
        <f t="shared" si="23"/>
        <v/>
      </c>
      <c r="N126" s="59" t="str">
        <f t="shared" si="17"/>
        <v/>
      </c>
      <c r="O126" s="16"/>
      <c r="Q126" s="149">
        <v>89.8</v>
      </c>
      <c r="R126" s="153">
        <f t="shared" si="24"/>
        <v>1</v>
      </c>
      <c r="S126" s="28">
        <f t="shared" si="25"/>
        <v>4046.888647774962</v>
      </c>
      <c r="T126" s="56">
        <f t="shared" si="26"/>
        <v>7.4131024130091731E-4</v>
      </c>
      <c r="U126" s="62">
        <f t="shared" si="21"/>
        <v>7.4131024130091731E-4</v>
      </c>
    </row>
    <row r="127" spans="3:21">
      <c r="C127" s="149">
        <v>88.4</v>
      </c>
      <c r="D127" s="153">
        <f t="shared" si="28"/>
        <v>1</v>
      </c>
      <c r="E127" s="2">
        <f t="shared" si="29"/>
        <v>14.454397707459256</v>
      </c>
      <c r="F127" s="23">
        <f t="shared" si="30"/>
        <v>0.69183097091893742</v>
      </c>
      <c r="G127" s="59">
        <f t="shared" si="31"/>
        <v>0.69183097091893742</v>
      </c>
      <c r="H127" s="9"/>
      <c r="I127" s="2"/>
      <c r="J127" s="149"/>
      <c r="K127" s="153" t="str">
        <f t="shared" si="22"/>
        <v/>
      </c>
      <c r="L127" s="28" t="str">
        <f t="shared" si="27"/>
        <v/>
      </c>
      <c r="M127" s="23" t="str">
        <f t="shared" si="23"/>
        <v/>
      </c>
      <c r="N127" s="59" t="str">
        <f t="shared" si="17"/>
        <v/>
      </c>
      <c r="O127" s="16"/>
      <c r="Q127" s="149">
        <v>88.4</v>
      </c>
      <c r="R127" s="153">
        <f t="shared" si="24"/>
        <v>1</v>
      </c>
      <c r="S127" s="28">
        <f t="shared" si="25"/>
        <v>5586.2614099885923</v>
      </c>
      <c r="T127" s="56">
        <f t="shared" si="26"/>
        <v>5.3703179637025369E-4</v>
      </c>
      <c r="U127" s="62">
        <f t="shared" si="21"/>
        <v>5.3703179637025369E-4</v>
      </c>
    </row>
    <row r="128" spans="3:21">
      <c r="C128" s="149">
        <v>87</v>
      </c>
      <c r="D128" s="153">
        <f t="shared" si="28"/>
        <v>1</v>
      </c>
      <c r="E128" s="2">
        <f t="shared" si="29"/>
        <v>19.952623149688797</v>
      </c>
      <c r="F128" s="23">
        <f t="shared" si="30"/>
        <v>0.50118723362727224</v>
      </c>
      <c r="G128" s="59">
        <f t="shared" si="31"/>
        <v>0.50118723362727224</v>
      </c>
      <c r="H128" s="9"/>
      <c r="I128" s="2"/>
      <c r="J128" s="149"/>
      <c r="K128" s="153" t="str">
        <f t="shared" si="22"/>
        <v/>
      </c>
      <c r="L128" s="28" t="str">
        <f t="shared" si="27"/>
        <v/>
      </c>
      <c r="M128" s="23" t="str">
        <f t="shared" si="23"/>
        <v/>
      </c>
      <c r="N128" s="59" t="str">
        <f t="shared" si="17"/>
        <v/>
      </c>
      <c r="O128" s="16"/>
      <c r="Q128" s="149">
        <v>87</v>
      </c>
      <c r="R128" s="153">
        <f t="shared" si="24"/>
        <v>1</v>
      </c>
      <c r="S128" s="28">
        <f t="shared" si="25"/>
        <v>7711.1873483065874</v>
      </c>
      <c r="T128" s="56">
        <f t="shared" si="26"/>
        <v>3.8904514499428082E-4</v>
      </c>
      <c r="U128" s="62">
        <f t="shared" si="21"/>
        <v>3.8904514499428082E-4</v>
      </c>
    </row>
    <row r="129" spans="3:21">
      <c r="C129" s="149">
        <v>85.6</v>
      </c>
      <c r="D129" s="153">
        <f t="shared" si="28"/>
        <v>1</v>
      </c>
      <c r="E129" s="2">
        <f t="shared" si="29"/>
        <v>27.542287033381701</v>
      </c>
      <c r="F129" s="23">
        <f t="shared" si="30"/>
        <v>0.36307805477010086</v>
      </c>
      <c r="G129" s="59">
        <f t="shared" si="31"/>
        <v>0.36307805477010086</v>
      </c>
      <c r="H129" s="9"/>
      <c r="I129" s="2"/>
      <c r="J129" s="149"/>
      <c r="K129" s="153" t="str">
        <f t="shared" si="22"/>
        <v/>
      </c>
      <c r="L129" s="28" t="str">
        <f t="shared" si="27"/>
        <v/>
      </c>
      <c r="M129" s="23" t="str">
        <f t="shared" si="23"/>
        <v/>
      </c>
      <c r="N129" s="59" t="str">
        <f t="shared" si="17"/>
        <v/>
      </c>
      <c r="O129" s="16"/>
      <c r="Q129" s="149">
        <v>85.6</v>
      </c>
      <c r="R129" s="153">
        <f t="shared" si="24"/>
        <v>1</v>
      </c>
      <c r="S129" s="28">
        <f t="shared" si="25"/>
        <v>10644.401677007261</v>
      </c>
      <c r="T129" s="56">
        <f t="shared" si="26"/>
        <v>2.8183829312644545E-4</v>
      </c>
      <c r="U129" s="62">
        <f t="shared" si="21"/>
        <v>2.8183829312644545E-4</v>
      </c>
    </row>
    <row r="130" spans="3:21">
      <c r="C130" s="149">
        <v>84.1</v>
      </c>
      <c r="D130" s="153">
        <f t="shared" si="28"/>
        <v>1</v>
      </c>
      <c r="E130" s="2">
        <f t="shared" si="29"/>
        <v>38.90451449942811</v>
      </c>
      <c r="F130" s="23">
        <f t="shared" si="30"/>
        <v>0.25703957827688606</v>
      </c>
      <c r="G130" s="59">
        <f t="shared" si="31"/>
        <v>0.25703957827688606</v>
      </c>
      <c r="H130" s="9"/>
      <c r="I130" s="2"/>
      <c r="J130" s="149"/>
      <c r="K130" s="153" t="str">
        <f t="shared" si="22"/>
        <v/>
      </c>
      <c r="L130" s="28" t="str">
        <f t="shared" si="27"/>
        <v/>
      </c>
      <c r="M130" s="23" t="str">
        <f t="shared" si="23"/>
        <v/>
      </c>
      <c r="N130" s="59" t="str">
        <f t="shared" si="17"/>
        <v/>
      </c>
      <c r="O130" s="16"/>
      <c r="Q130" s="149">
        <v>84.1</v>
      </c>
      <c r="R130" s="153">
        <f t="shared" si="24"/>
        <v>1</v>
      </c>
      <c r="S130" s="28">
        <f t="shared" si="25"/>
        <v>15035.617008818197</v>
      </c>
      <c r="T130" s="56">
        <f t="shared" si="26"/>
        <v>1.9952623149688758E-4</v>
      </c>
      <c r="U130" s="62">
        <f t="shared" si="21"/>
        <v>1.9952623149688758E-4</v>
      </c>
    </row>
    <row r="131" spans="3:21">
      <c r="C131" s="149">
        <v>82.8</v>
      </c>
      <c r="D131" s="153">
        <f t="shared" si="28"/>
        <v>1</v>
      </c>
      <c r="E131" s="2">
        <f t="shared" si="29"/>
        <v>52.480746024977307</v>
      </c>
      <c r="F131" s="23">
        <f t="shared" si="30"/>
        <v>0.19054607179632455</v>
      </c>
      <c r="G131" s="59">
        <f t="shared" si="31"/>
        <v>0.19054607179632455</v>
      </c>
      <c r="H131" s="9"/>
      <c r="I131" s="2"/>
      <c r="J131" s="149"/>
      <c r="K131" s="153" t="str">
        <f t="shared" si="22"/>
        <v/>
      </c>
      <c r="L131" s="28" t="str">
        <f t="shared" si="27"/>
        <v/>
      </c>
      <c r="M131" s="23" t="str">
        <f t="shared" si="23"/>
        <v/>
      </c>
      <c r="N131" s="59" t="str">
        <f t="shared" si="17"/>
        <v/>
      </c>
      <c r="O131" s="16"/>
      <c r="Q131" s="149">
        <v>82.8</v>
      </c>
      <c r="R131" s="153">
        <f t="shared" si="24"/>
        <v>1</v>
      </c>
      <c r="S131" s="28">
        <f t="shared" si="25"/>
        <v>20282.489261759471</v>
      </c>
      <c r="T131" s="56">
        <f t="shared" si="26"/>
        <v>1.4791083881682062E-4</v>
      </c>
      <c r="U131" s="62">
        <f t="shared" si="21"/>
        <v>1.4791083881682062E-4</v>
      </c>
    </row>
    <row r="132" spans="3:21">
      <c r="C132" s="149">
        <v>81.400000000000006</v>
      </c>
      <c r="D132" s="153">
        <f t="shared" si="28"/>
        <v>1</v>
      </c>
      <c r="E132" s="2">
        <f t="shared" si="29"/>
        <v>72.443596007498925</v>
      </c>
      <c r="F132" s="23">
        <f t="shared" si="30"/>
        <v>0.13803842646028863</v>
      </c>
      <c r="G132" s="59">
        <f t="shared" si="31"/>
        <v>0.13803842646028863</v>
      </c>
      <c r="H132" s="9"/>
      <c r="I132" s="2"/>
      <c r="J132" s="149"/>
      <c r="K132" s="153" t="str">
        <f t="shared" si="22"/>
        <v/>
      </c>
      <c r="L132" s="28" t="str">
        <f t="shared" si="27"/>
        <v/>
      </c>
      <c r="M132" s="23" t="str">
        <f t="shared" si="23"/>
        <v/>
      </c>
      <c r="N132" s="59" t="str">
        <f t="shared" si="17"/>
        <v/>
      </c>
      <c r="O132" s="16"/>
      <c r="Q132" s="149">
        <v>81.400000000000006</v>
      </c>
      <c r="R132" s="153">
        <f t="shared" si="24"/>
        <v>1</v>
      </c>
      <c r="S132" s="28">
        <f t="shared" si="25"/>
        <v>27997.62902390966</v>
      </c>
      <c r="T132" s="56">
        <f t="shared" si="26"/>
        <v>1.0715193052376091E-4</v>
      </c>
      <c r="U132" s="62">
        <f t="shared" si="21"/>
        <v>1.0715193052376091E-4</v>
      </c>
    </row>
    <row r="133" spans="3:21">
      <c r="C133" s="149">
        <v>80.2</v>
      </c>
      <c r="D133" s="153">
        <f t="shared" si="28"/>
        <v>1</v>
      </c>
      <c r="E133" s="2">
        <f t="shared" si="29"/>
        <v>95.499258602143556</v>
      </c>
      <c r="F133" s="23">
        <f t="shared" si="30"/>
        <v>0.10471285480509</v>
      </c>
      <c r="G133" s="59">
        <f t="shared" si="31"/>
        <v>0.10471285480509</v>
      </c>
      <c r="H133" s="9"/>
      <c r="I133" s="2"/>
      <c r="J133" s="149"/>
      <c r="K133" s="153" t="str">
        <f t="shared" si="22"/>
        <v/>
      </c>
      <c r="L133" s="28" t="str">
        <f t="shared" si="27"/>
        <v/>
      </c>
      <c r="M133" s="23" t="str">
        <f t="shared" si="23"/>
        <v/>
      </c>
      <c r="N133" s="59" t="str">
        <f t="shared" si="17"/>
        <v/>
      </c>
      <c r="O133" s="16"/>
      <c r="Q133" s="149">
        <v>80.2</v>
      </c>
      <c r="R133" s="153">
        <f t="shared" si="24"/>
        <v>1</v>
      </c>
      <c r="S133" s="28">
        <f t="shared" si="25"/>
        <v>36908.06312437138</v>
      </c>
      <c r="T133" s="56">
        <f t="shared" si="26"/>
        <v>8.1283051616410067E-5</v>
      </c>
      <c r="U133" s="62">
        <f t="shared" si="21"/>
        <v>8.1283051616410067E-5</v>
      </c>
    </row>
    <row r="134" spans="3:21">
      <c r="C134" s="149">
        <v>78.7</v>
      </c>
      <c r="D134" s="153">
        <f t="shared" si="28"/>
        <v>1</v>
      </c>
      <c r="E134" s="2">
        <f t="shared" si="29"/>
        <v>134.89628825916526</v>
      </c>
      <c r="F134" s="23">
        <f t="shared" si="30"/>
        <v>7.4131024130091802E-2</v>
      </c>
      <c r="G134" s="59">
        <f t="shared" si="31"/>
        <v>7.4131024130091802E-2</v>
      </c>
      <c r="H134" s="9"/>
      <c r="I134" s="2"/>
      <c r="J134" s="149"/>
      <c r="K134" s="153" t="str">
        <f t="shared" si="22"/>
        <v/>
      </c>
      <c r="L134" s="28" t="str">
        <f t="shared" si="27"/>
        <v/>
      </c>
      <c r="M134" s="23" t="str">
        <f t="shared" si="23"/>
        <v/>
      </c>
      <c r="N134" s="59" t="str">
        <f t="shared" si="17"/>
        <v/>
      </c>
      <c r="O134" s="16"/>
      <c r="Q134" s="149">
        <v>78.7</v>
      </c>
      <c r="R134" s="153">
        <f t="shared" si="24"/>
        <v>1</v>
      </c>
      <c r="S134" s="28">
        <f t="shared" si="25"/>
        <v>52134.024862481187</v>
      </c>
      <c r="T134" s="56">
        <f t="shared" si="26"/>
        <v>5.7543993733715779E-5</v>
      </c>
      <c r="U134" s="62">
        <f t="shared" si="21"/>
        <v>5.7543993733715779E-5</v>
      </c>
    </row>
    <row r="135" spans="3:21">
      <c r="C135" s="149">
        <v>77.5</v>
      </c>
      <c r="D135" s="153">
        <f t="shared" si="28"/>
        <v>1</v>
      </c>
      <c r="E135" s="2">
        <f t="shared" si="29"/>
        <v>177.82794100389236</v>
      </c>
      <c r="F135" s="23">
        <f t="shared" si="30"/>
        <v>5.6234132519034884E-2</v>
      </c>
      <c r="G135" s="59">
        <f t="shared" si="31"/>
        <v>5.6234132519034884E-2</v>
      </c>
      <c r="H135" s="9"/>
      <c r="I135" s="2"/>
      <c r="J135" s="149"/>
      <c r="K135" s="153" t="str">
        <f t="shared" si="22"/>
        <v/>
      </c>
      <c r="L135" s="28" t="str">
        <f t="shared" si="27"/>
        <v/>
      </c>
      <c r="M135" s="23" t="str">
        <f t="shared" si="23"/>
        <v/>
      </c>
      <c r="N135" s="59" t="str">
        <f t="shared" si="17"/>
        <v/>
      </c>
      <c r="O135" s="16"/>
      <c r="Q135" s="149">
        <v>77.5</v>
      </c>
      <c r="R135" s="153">
        <f t="shared" si="24"/>
        <v>1</v>
      </c>
      <c r="S135" s="28">
        <f t="shared" si="25"/>
        <v>68726.029583033131</v>
      </c>
      <c r="T135" s="56">
        <f t="shared" si="26"/>
        <v>4.3651583224016634E-5</v>
      </c>
      <c r="U135" s="62">
        <f t="shared" si="21"/>
        <v>4.3651583224016634E-5</v>
      </c>
    </row>
    <row r="136" spans="3:21">
      <c r="C136" s="149">
        <v>76.2</v>
      </c>
      <c r="D136" s="153">
        <f t="shared" si="28"/>
        <v>1</v>
      </c>
      <c r="E136" s="2">
        <f t="shared" si="29"/>
        <v>239.88329190194895</v>
      </c>
      <c r="F136" s="23">
        <f t="shared" si="30"/>
        <v>4.1686938347033554E-2</v>
      </c>
      <c r="G136" s="59">
        <f t="shared" si="31"/>
        <v>4.1686938347033554E-2</v>
      </c>
      <c r="H136" s="9"/>
      <c r="I136" s="2"/>
      <c r="J136" s="149"/>
      <c r="K136" s="153" t="str">
        <f t="shared" si="22"/>
        <v/>
      </c>
      <c r="L136" s="28" t="str">
        <f t="shared" si="27"/>
        <v/>
      </c>
      <c r="M136" s="23" t="str">
        <f t="shared" si="23"/>
        <v/>
      </c>
      <c r="N136" s="59" t="str">
        <f t="shared" si="17"/>
        <v/>
      </c>
      <c r="O136" s="16"/>
      <c r="Q136" s="149">
        <v>76.2</v>
      </c>
      <c r="R136" s="153">
        <f t="shared" si="24"/>
        <v>1</v>
      </c>
      <c r="S136" s="28">
        <f t="shared" si="25"/>
        <v>92708.862975407683</v>
      </c>
      <c r="T136" s="56">
        <f t="shared" si="26"/>
        <v>3.2359365692962836E-5</v>
      </c>
      <c r="U136" s="62">
        <f t="shared" si="21"/>
        <v>3.2359365692962836E-5</v>
      </c>
    </row>
    <row r="137" spans="3:21">
      <c r="C137" s="149">
        <v>75</v>
      </c>
      <c r="D137" s="153">
        <f t="shared" si="28"/>
        <v>1</v>
      </c>
      <c r="E137" s="2">
        <f t="shared" si="29"/>
        <v>316.22776601683802</v>
      </c>
      <c r="F137" s="23">
        <f t="shared" si="30"/>
        <v>3.1622776601683784E-2</v>
      </c>
      <c r="G137" s="59">
        <f t="shared" si="31"/>
        <v>3.1622776601683784E-2</v>
      </c>
      <c r="H137" s="9"/>
      <c r="I137" s="2"/>
      <c r="J137" s="149"/>
      <c r="K137" s="153" t="str">
        <f t="shared" si="22"/>
        <v/>
      </c>
      <c r="L137" s="28" t="str">
        <f t="shared" si="27"/>
        <v/>
      </c>
      <c r="M137" s="23" t="str">
        <f t="shared" si="23"/>
        <v/>
      </c>
      <c r="N137" s="59" t="str">
        <f t="shared" si="17"/>
        <v/>
      </c>
      <c r="O137" s="16"/>
      <c r="Q137" s="149">
        <v>75</v>
      </c>
      <c r="R137" s="153">
        <f t="shared" si="24"/>
        <v>1</v>
      </c>
      <c r="S137" s="28">
        <f t="shared" si="25"/>
        <v>122214.08334123385</v>
      </c>
      <c r="T137" s="56">
        <f t="shared" si="26"/>
        <v>2.4547089156850296E-5</v>
      </c>
      <c r="U137" s="62">
        <f t="shared" si="21"/>
        <v>2.4547089156850296E-5</v>
      </c>
    </row>
    <row r="138" spans="3:21">
      <c r="C138" s="149">
        <v>73.8</v>
      </c>
      <c r="D138" s="153">
        <f t="shared" si="28"/>
        <v>1</v>
      </c>
      <c r="E138" s="2">
        <f t="shared" si="29"/>
        <v>416.86938347033583</v>
      </c>
      <c r="F138" s="23">
        <f t="shared" si="30"/>
        <v>2.398832919019488E-2</v>
      </c>
      <c r="G138" s="59">
        <f t="shared" si="31"/>
        <v>2.398832919019488E-2</v>
      </c>
      <c r="H138" s="9"/>
      <c r="I138" s="2"/>
      <c r="J138" s="149"/>
      <c r="K138" s="153" t="str">
        <f t="shared" si="22"/>
        <v/>
      </c>
      <c r="L138" s="28" t="str">
        <f t="shared" si="27"/>
        <v/>
      </c>
      <c r="M138" s="23" t="str">
        <f t="shared" si="23"/>
        <v/>
      </c>
      <c r="N138" s="59" t="str">
        <f t="shared" si="17"/>
        <v/>
      </c>
      <c r="O138" s="16"/>
      <c r="Q138" s="149">
        <v>73.8</v>
      </c>
      <c r="R138" s="153">
        <f t="shared" si="24"/>
        <v>1</v>
      </c>
      <c r="S138" s="28">
        <f t="shared" si="25"/>
        <v>161109.53891107571</v>
      </c>
      <c r="T138" s="56">
        <f t="shared" si="26"/>
        <v>1.8620871366628688E-5</v>
      </c>
      <c r="U138" s="62">
        <f t="shared" si="21"/>
        <v>1.8620871366628688E-5</v>
      </c>
    </row>
    <row r="139" spans="3:21">
      <c r="C139" s="149">
        <v>72.5</v>
      </c>
      <c r="D139" s="153">
        <f t="shared" si="28"/>
        <v>1</v>
      </c>
      <c r="E139" s="2">
        <f t="shared" si="29"/>
        <v>562.34132519034915</v>
      </c>
      <c r="F139" s="23">
        <f t="shared" si="30"/>
        <v>1.7782794100389226E-2</v>
      </c>
      <c r="G139" s="59">
        <f t="shared" si="31"/>
        <v>1.7782794100389226E-2</v>
      </c>
      <c r="H139" s="9"/>
      <c r="I139" s="2"/>
      <c r="J139" s="149"/>
      <c r="K139" s="153" t="str">
        <f t="shared" si="22"/>
        <v/>
      </c>
      <c r="L139" s="28" t="str">
        <f t="shared" si="27"/>
        <v/>
      </c>
      <c r="M139" s="23" t="str">
        <f t="shared" si="23"/>
        <v/>
      </c>
      <c r="N139" s="59" t="str">
        <f t="shared" si="17"/>
        <v/>
      </c>
      <c r="O139" s="16"/>
      <c r="Q139" s="149">
        <v>72.5</v>
      </c>
      <c r="R139" s="153">
        <f t="shared" si="24"/>
        <v>1</v>
      </c>
      <c r="S139" s="28">
        <f t="shared" si="25"/>
        <v>217330.78802249697</v>
      </c>
      <c r="T139" s="56">
        <f t="shared" si="26"/>
        <v>1.3803842646028852E-5</v>
      </c>
      <c r="U139" s="62">
        <f t="shared" si="21"/>
        <v>1.3803842646028852E-5</v>
      </c>
    </row>
    <row r="140" spans="3:21">
      <c r="C140" s="149">
        <v>71.3</v>
      </c>
      <c r="D140" s="153">
        <f t="shared" si="28"/>
        <v>1</v>
      </c>
      <c r="E140" s="2">
        <f t="shared" si="29"/>
        <v>741.31024130091816</v>
      </c>
      <c r="F140" s="23">
        <f t="shared" si="30"/>
        <v>1.3489628825916524E-2</v>
      </c>
      <c r="G140" s="59">
        <f t="shared" si="31"/>
        <v>1.3489628825916524E-2</v>
      </c>
      <c r="H140" s="9"/>
      <c r="I140" s="2"/>
      <c r="J140" s="149"/>
      <c r="K140" s="153" t="str">
        <f t="shared" si="22"/>
        <v/>
      </c>
      <c r="L140" s="28" t="str">
        <f t="shared" si="27"/>
        <v/>
      </c>
      <c r="M140" s="23" t="str">
        <f t="shared" si="23"/>
        <v/>
      </c>
      <c r="N140" s="59" t="str">
        <f t="shared" si="17"/>
        <v/>
      </c>
      <c r="O140" s="16"/>
      <c r="Q140" s="149">
        <v>71.3</v>
      </c>
      <c r="R140" s="153">
        <f t="shared" si="24"/>
        <v>1</v>
      </c>
      <c r="S140" s="28">
        <f t="shared" si="25"/>
        <v>286497.7758064309</v>
      </c>
      <c r="T140" s="56">
        <f t="shared" si="26"/>
        <v>1.0471285480508992E-5</v>
      </c>
      <c r="U140" s="62">
        <f t="shared" si="21"/>
        <v>1.0471285480508992E-5</v>
      </c>
    </row>
    <row r="141" spans="3:21">
      <c r="C141" s="149">
        <v>70.2</v>
      </c>
      <c r="D141" s="153">
        <f t="shared" si="28"/>
        <v>1</v>
      </c>
      <c r="E141" s="2">
        <f t="shared" si="29"/>
        <v>954.99258602143573</v>
      </c>
      <c r="F141" s="23">
        <f t="shared" si="30"/>
        <v>1.0471285480508997E-2</v>
      </c>
      <c r="G141" s="59">
        <f t="shared" si="31"/>
        <v>1.0471285480508997E-2</v>
      </c>
      <c r="H141" s="9"/>
      <c r="I141" s="2"/>
      <c r="J141" s="149"/>
      <c r="K141" s="153" t="str">
        <f t="shared" si="22"/>
        <v/>
      </c>
      <c r="L141" s="28" t="str">
        <f t="shared" si="27"/>
        <v/>
      </c>
      <c r="M141" s="23" t="str">
        <f t="shared" si="23"/>
        <v/>
      </c>
      <c r="N141" s="59" t="str">
        <f t="shared" si="17"/>
        <v/>
      </c>
      <c r="O141" s="16"/>
      <c r="Q141" s="149">
        <v>70.2</v>
      </c>
      <c r="R141" s="153">
        <f t="shared" si="24"/>
        <v>1</v>
      </c>
      <c r="S141" s="28">
        <f t="shared" si="25"/>
        <v>369080.63124371419</v>
      </c>
      <c r="T141" s="56">
        <f t="shared" si="26"/>
        <v>8.1283051616409983E-6</v>
      </c>
      <c r="U141" s="62">
        <f t="shared" si="21"/>
        <v>8.1283051616409983E-6</v>
      </c>
    </row>
    <row r="142" spans="3:21">
      <c r="C142" s="149">
        <v>69</v>
      </c>
      <c r="D142" s="153">
        <f t="shared" si="28"/>
        <v>1</v>
      </c>
      <c r="E142" s="2">
        <f t="shared" si="29"/>
        <v>1258.9254117941678</v>
      </c>
      <c r="F142" s="23">
        <f t="shared" si="30"/>
        <v>7.9432823472428121E-3</v>
      </c>
      <c r="G142" s="59">
        <f t="shared" si="31"/>
        <v>7.9432823472428121E-3</v>
      </c>
      <c r="H142" s="9"/>
      <c r="I142" s="2"/>
      <c r="J142" s="149"/>
      <c r="K142" s="153" t="str">
        <f t="shared" si="22"/>
        <v/>
      </c>
      <c r="L142" s="28" t="str">
        <f t="shared" si="27"/>
        <v/>
      </c>
      <c r="M142" s="23" t="str">
        <f t="shared" si="23"/>
        <v/>
      </c>
      <c r="N142" s="59" t="str">
        <f t="shared" si="17"/>
        <v/>
      </c>
      <c r="O142" s="16"/>
      <c r="Q142" s="149">
        <v>69</v>
      </c>
      <c r="R142" s="153">
        <f t="shared" si="24"/>
        <v>1</v>
      </c>
      <c r="S142" s="28">
        <f t="shared" si="25"/>
        <v>486543.0292076781</v>
      </c>
      <c r="T142" s="56">
        <f t="shared" si="26"/>
        <v>6.1659500186148329E-6</v>
      </c>
      <c r="U142" s="62">
        <f t="shared" si="21"/>
        <v>6.1659500186148329E-6</v>
      </c>
    </row>
    <row r="143" spans="3:21">
      <c r="C143" s="149">
        <v>68</v>
      </c>
      <c r="D143" s="153">
        <f t="shared" si="28"/>
        <v>1</v>
      </c>
      <c r="E143" s="2">
        <f t="shared" si="29"/>
        <v>1584.8931924611154</v>
      </c>
      <c r="F143" s="23">
        <f t="shared" si="30"/>
        <v>6.3095734448019251E-3</v>
      </c>
      <c r="G143" s="59">
        <f t="shared" si="31"/>
        <v>6.3095734448019251E-3</v>
      </c>
      <c r="H143" s="9"/>
      <c r="I143" s="2"/>
      <c r="J143" s="149"/>
      <c r="K143" s="153" t="str">
        <f t="shared" si="22"/>
        <v/>
      </c>
      <c r="L143" s="28" t="str">
        <f t="shared" si="27"/>
        <v/>
      </c>
      <c r="M143" s="23" t="str">
        <f t="shared" si="23"/>
        <v/>
      </c>
      <c r="N143" s="59" t="str">
        <f t="shared" si="17"/>
        <v/>
      </c>
      <c r="O143" s="16"/>
      <c r="Q143" s="149">
        <v>68</v>
      </c>
      <c r="R143" s="153">
        <f t="shared" si="24"/>
        <v>1</v>
      </c>
      <c r="S143" s="28">
        <f t="shared" si="25"/>
        <v>612521.38340085931</v>
      </c>
      <c r="T143" s="56">
        <f t="shared" si="26"/>
        <v>4.8977881936844583E-6</v>
      </c>
      <c r="U143" s="62">
        <f t="shared" si="21"/>
        <v>4.8977881936844583E-6</v>
      </c>
    </row>
    <row r="144" spans="3:21">
      <c r="C144" s="149">
        <v>66.900000000000006</v>
      </c>
      <c r="D144" s="153">
        <f t="shared" si="28"/>
        <v>1</v>
      </c>
      <c r="E144" s="2">
        <f t="shared" si="29"/>
        <v>2041.7379446695279</v>
      </c>
      <c r="F144" s="23">
        <f t="shared" si="30"/>
        <v>4.8977881936844653E-3</v>
      </c>
      <c r="G144" s="59">
        <f t="shared" si="31"/>
        <v>4.8977881936844653E-3</v>
      </c>
      <c r="H144" s="9"/>
      <c r="I144" s="2"/>
      <c r="J144" s="149"/>
      <c r="K144" s="153" t="str">
        <f t="shared" si="22"/>
        <v/>
      </c>
      <c r="L144" s="28" t="str">
        <f t="shared" si="27"/>
        <v/>
      </c>
      <c r="M144" s="23" t="str">
        <f t="shared" si="23"/>
        <v/>
      </c>
      <c r="N144" s="59" t="str">
        <f t="shared" si="17"/>
        <v/>
      </c>
      <c r="O144" s="16"/>
      <c r="Q144" s="149">
        <v>66.900000000000006</v>
      </c>
      <c r="R144" s="153">
        <f t="shared" si="24"/>
        <v>1</v>
      </c>
      <c r="S144" s="28">
        <f t="shared" si="25"/>
        <v>789080.39756861434</v>
      </c>
      <c r="T144" s="56">
        <f t="shared" si="26"/>
        <v>3.8018939632056132E-6</v>
      </c>
      <c r="U144" s="62">
        <f t="shared" si="21"/>
        <v>3.8018939632056132E-6</v>
      </c>
    </row>
    <row r="145" spans="3:21">
      <c r="C145" s="149">
        <v>65.7</v>
      </c>
      <c r="D145" s="153">
        <f t="shared" si="28"/>
        <v>1</v>
      </c>
      <c r="E145" s="2">
        <f t="shared" si="29"/>
        <v>2691.5348039269156</v>
      </c>
      <c r="F145" s="23">
        <f t="shared" si="30"/>
        <v>3.7153522909717253E-3</v>
      </c>
      <c r="G145" s="59">
        <f t="shared" si="31"/>
        <v>3.7153522909717253E-3</v>
      </c>
      <c r="H145" s="9"/>
      <c r="I145" s="2"/>
      <c r="J145" s="149"/>
      <c r="K145" s="153" t="str">
        <f t="shared" si="22"/>
        <v/>
      </c>
      <c r="L145" s="28" t="str">
        <f t="shared" si="27"/>
        <v/>
      </c>
      <c r="M145" s="23" t="str">
        <f t="shared" si="23"/>
        <v/>
      </c>
      <c r="N145" s="59" t="str">
        <f t="shared" si="17"/>
        <v/>
      </c>
      <c r="O145" s="16"/>
      <c r="Q145" s="149">
        <v>65.7</v>
      </c>
      <c r="R145" s="153">
        <f t="shared" si="24"/>
        <v>1</v>
      </c>
      <c r="S145" s="28">
        <f t="shared" si="25"/>
        <v>1040210.5513575934</v>
      </c>
      <c r="T145" s="56">
        <f t="shared" si="26"/>
        <v>2.8840315031266101E-6</v>
      </c>
      <c r="U145" s="62">
        <f t="shared" si="21"/>
        <v>2.8840315031266101E-6</v>
      </c>
    </row>
    <row r="146" spans="3:21">
      <c r="C146" s="149">
        <v>64.7</v>
      </c>
      <c r="D146" s="153">
        <f t="shared" si="28"/>
        <v>1</v>
      </c>
      <c r="E146" s="2">
        <f t="shared" si="29"/>
        <v>3388.4415613920246</v>
      </c>
      <c r="F146" s="23">
        <f t="shared" si="30"/>
        <v>2.9512092266663864E-3</v>
      </c>
      <c r="G146" s="59">
        <f t="shared" si="31"/>
        <v>2.9512092266663864E-3</v>
      </c>
      <c r="H146" s="9"/>
      <c r="I146" s="2"/>
      <c r="J146" s="149"/>
      <c r="K146" s="153" t="str">
        <f t="shared" si="22"/>
        <v/>
      </c>
      <c r="L146" s="28" t="str">
        <f t="shared" si="27"/>
        <v/>
      </c>
      <c r="M146" s="23" t="str">
        <f t="shared" si="23"/>
        <v/>
      </c>
      <c r="N146" s="59" t="str">
        <f t="shared" si="17"/>
        <v/>
      </c>
      <c r="O146" s="16"/>
      <c r="Q146" s="149">
        <v>64.7</v>
      </c>
      <c r="R146" s="153">
        <f t="shared" si="24"/>
        <v>1</v>
      </c>
      <c r="S146" s="28">
        <f t="shared" si="25"/>
        <v>1309547.4967204947</v>
      </c>
      <c r="T146" s="56">
        <f t="shared" si="26"/>
        <v>2.2908676527677785E-6</v>
      </c>
      <c r="U146" s="62">
        <f t="shared" si="21"/>
        <v>2.2908676527677785E-6</v>
      </c>
    </row>
    <row r="147" spans="3:21">
      <c r="C147" s="149">
        <v>63.7</v>
      </c>
      <c r="D147" s="153">
        <f t="shared" si="28"/>
        <v>1</v>
      </c>
      <c r="E147" s="2">
        <f t="shared" si="29"/>
        <v>4265.7951880159299</v>
      </c>
      <c r="F147" s="23">
        <f t="shared" si="30"/>
        <v>2.3442288153199204E-3</v>
      </c>
      <c r="G147" s="59">
        <f t="shared" si="31"/>
        <v>2.3442288153199204E-3</v>
      </c>
      <c r="H147" s="9"/>
      <c r="I147" s="2"/>
      <c r="J147" s="149"/>
      <c r="K147" s="153" t="str">
        <f t="shared" si="22"/>
        <v/>
      </c>
      <c r="L147" s="28" t="str">
        <f t="shared" si="27"/>
        <v/>
      </c>
      <c r="M147" s="23" t="str">
        <f t="shared" si="23"/>
        <v/>
      </c>
      <c r="N147" s="59" t="str">
        <f t="shared" si="17"/>
        <v/>
      </c>
      <c r="O147" s="16"/>
      <c r="Q147" s="149">
        <v>63.7</v>
      </c>
      <c r="R147" s="153">
        <f t="shared" si="24"/>
        <v>1</v>
      </c>
      <c r="S147" s="28">
        <f t="shared" si="25"/>
        <v>1648622.621572874</v>
      </c>
      <c r="T147" s="56">
        <f t="shared" si="26"/>
        <v>1.819700858609983E-6</v>
      </c>
      <c r="U147" s="62">
        <f t="shared" si="21"/>
        <v>1.819700858609983E-6</v>
      </c>
    </row>
    <row r="148" spans="3:21">
      <c r="C148" s="149">
        <v>62.8</v>
      </c>
      <c r="D148" s="153">
        <f t="shared" si="28"/>
        <v>1</v>
      </c>
      <c r="E148" s="2">
        <f t="shared" si="29"/>
        <v>5248.0746024977288</v>
      </c>
      <c r="F148" s="23">
        <f t="shared" si="30"/>
        <v>1.905460717963246E-3</v>
      </c>
      <c r="G148" s="59">
        <f t="shared" si="31"/>
        <v>1.905460717963246E-3</v>
      </c>
      <c r="H148" s="9"/>
      <c r="I148" s="2"/>
      <c r="J148" s="149"/>
      <c r="K148" s="153" t="str">
        <f t="shared" si="22"/>
        <v/>
      </c>
      <c r="L148" s="28" t="str">
        <f t="shared" si="27"/>
        <v/>
      </c>
      <c r="M148" s="23" t="str">
        <f t="shared" si="23"/>
        <v/>
      </c>
      <c r="N148" s="59" t="str">
        <f t="shared" si="17"/>
        <v/>
      </c>
      <c r="O148" s="16"/>
      <c r="Q148" s="149">
        <v>62.8</v>
      </c>
      <c r="R148" s="153">
        <f t="shared" si="24"/>
        <v>1</v>
      </c>
      <c r="S148" s="28">
        <f t="shared" si="25"/>
        <v>2028248.9261759478</v>
      </c>
      <c r="T148" s="56">
        <f t="shared" si="26"/>
        <v>1.4791083881682056E-6</v>
      </c>
      <c r="U148" s="62">
        <f t="shared" si="21"/>
        <v>1.4791083881682056E-6</v>
      </c>
    </row>
    <row r="149" spans="3:21">
      <c r="C149" s="149">
        <v>61.8</v>
      </c>
      <c r="D149" s="153">
        <f t="shared" si="28"/>
        <v>1</v>
      </c>
      <c r="E149" s="2">
        <f t="shared" si="29"/>
        <v>6606.93448007597</v>
      </c>
      <c r="F149" s="23">
        <f t="shared" si="30"/>
        <v>1.5135612484362059E-3</v>
      </c>
      <c r="G149" s="59">
        <f t="shared" si="31"/>
        <v>1.5135612484362059E-3</v>
      </c>
      <c r="H149" s="9"/>
      <c r="I149" s="2"/>
      <c r="J149" s="149"/>
      <c r="K149" s="153" t="str">
        <f t="shared" si="22"/>
        <v/>
      </c>
      <c r="L149" s="28" t="str">
        <f t="shared" si="27"/>
        <v/>
      </c>
      <c r="M149" s="23" t="str">
        <f t="shared" si="23"/>
        <v/>
      </c>
      <c r="N149" s="59" t="str">
        <f t="shared" si="17"/>
        <v/>
      </c>
      <c r="O149" s="16"/>
      <c r="Q149" s="149">
        <v>61.8</v>
      </c>
      <c r="R149" s="153">
        <f t="shared" si="24"/>
        <v>1</v>
      </c>
      <c r="S149" s="28">
        <f t="shared" si="25"/>
        <v>2553414.1146071302</v>
      </c>
      <c r="T149" s="56">
        <f t="shared" si="26"/>
        <v>1.1748975549395291E-6</v>
      </c>
      <c r="U149" s="62">
        <f t="shared" si="21"/>
        <v>1.1748975549395291E-6</v>
      </c>
    </row>
    <row r="150" spans="3:21">
      <c r="C150" s="149">
        <v>60.9</v>
      </c>
      <c r="D150" s="153">
        <f t="shared" si="28"/>
        <v>1</v>
      </c>
      <c r="E150" s="2">
        <f t="shared" si="29"/>
        <v>8128.3051616409975</v>
      </c>
      <c r="F150" s="23">
        <f t="shared" si="30"/>
        <v>1.2302687708123808E-3</v>
      </c>
      <c r="G150" s="59">
        <f t="shared" si="31"/>
        <v>1.2302687708123808E-3</v>
      </c>
      <c r="H150" s="9"/>
      <c r="I150" s="2"/>
      <c r="J150" s="149"/>
      <c r="K150" s="153" t="str">
        <f t="shared" si="22"/>
        <v/>
      </c>
      <c r="L150" s="28" t="str">
        <f t="shared" si="27"/>
        <v/>
      </c>
      <c r="M150" s="23" t="str">
        <f t="shared" si="23"/>
        <v/>
      </c>
      <c r="N150" s="59" t="str">
        <f t="shared" si="17"/>
        <v/>
      </c>
      <c r="O150" s="16"/>
      <c r="Q150" s="149">
        <v>60.9</v>
      </c>
      <c r="R150" s="153">
        <f t="shared" si="24"/>
        <v>1</v>
      </c>
      <c r="S150" s="28">
        <f t="shared" si="25"/>
        <v>3141385.6441527018</v>
      </c>
      <c r="T150" s="56">
        <f t="shared" si="26"/>
        <v>9.5499258602143498E-7</v>
      </c>
      <c r="U150" s="62">
        <f t="shared" si="21"/>
        <v>9.5499258602143498E-7</v>
      </c>
    </row>
    <row r="151" spans="3:21">
      <c r="C151" s="149">
        <v>60</v>
      </c>
      <c r="D151" s="153">
        <f t="shared" si="28"/>
        <v>1</v>
      </c>
      <c r="E151" s="2">
        <f t="shared" si="29"/>
        <v>10000</v>
      </c>
      <c r="F151" s="23">
        <f t="shared" si="30"/>
        <v>1E-3</v>
      </c>
      <c r="G151" s="59">
        <f t="shared" si="31"/>
        <v>1E-3</v>
      </c>
      <c r="H151" s="9"/>
      <c r="I151" s="2"/>
      <c r="J151" s="149"/>
      <c r="K151" s="153" t="str">
        <f t="shared" si="22"/>
        <v/>
      </c>
      <c r="L151" s="28" t="str">
        <f t="shared" si="27"/>
        <v/>
      </c>
      <c r="M151" s="23" t="str">
        <f t="shared" si="23"/>
        <v/>
      </c>
      <c r="N151" s="59" t="str">
        <f t="shared" si="17"/>
        <v/>
      </c>
      <c r="O151" s="16"/>
      <c r="Q151" s="149">
        <v>60</v>
      </c>
      <c r="R151" s="153">
        <f t="shared" si="24"/>
        <v>1</v>
      </c>
      <c r="S151" s="28">
        <f t="shared" si="25"/>
        <v>3864748.6550794025</v>
      </c>
      <c r="T151" s="56">
        <f t="shared" si="26"/>
        <v>7.7624711662869157E-7</v>
      </c>
      <c r="U151" s="62">
        <f t="shared" si="21"/>
        <v>7.7624711662869157E-7</v>
      </c>
    </row>
    <row r="152" spans="3:21">
      <c r="C152" s="149"/>
      <c r="D152" s="153" t="str">
        <f t="shared" si="28"/>
        <v/>
      </c>
      <c r="E152" s="2" t="str">
        <f t="shared" si="29"/>
        <v/>
      </c>
      <c r="F152" s="23" t="str">
        <f t="shared" si="30"/>
        <v/>
      </c>
      <c r="G152" s="59" t="str">
        <f t="shared" si="31"/>
        <v/>
      </c>
      <c r="H152" s="9"/>
      <c r="I152" s="2"/>
      <c r="J152" s="149"/>
      <c r="K152" s="153" t="str">
        <f t="shared" si="22"/>
        <v/>
      </c>
      <c r="L152" s="28" t="str">
        <f t="shared" si="27"/>
        <v/>
      </c>
      <c r="M152" s="23" t="str">
        <f t="shared" si="23"/>
        <v/>
      </c>
      <c r="N152" s="59" t="str">
        <f t="shared" si="17"/>
        <v/>
      </c>
      <c r="O152" s="16"/>
      <c r="Q152" s="149"/>
      <c r="R152" s="153" t="str">
        <f t="shared" si="24"/>
        <v/>
      </c>
      <c r="S152" s="28" t="str">
        <f t="shared" si="25"/>
        <v/>
      </c>
      <c r="T152" s="56" t="str">
        <f t="shared" si="26"/>
        <v/>
      </c>
      <c r="U152" s="62" t="str">
        <f t="shared" si="21"/>
        <v/>
      </c>
    </row>
    <row r="153" spans="3:21">
      <c r="C153" s="149"/>
      <c r="D153" s="153" t="str">
        <f t="shared" si="28"/>
        <v/>
      </c>
      <c r="E153" s="2" t="str">
        <f t="shared" si="29"/>
        <v/>
      </c>
      <c r="F153" s="23" t="str">
        <f t="shared" si="30"/>
        <v/>
      </c>
      <c r="G153" s="59" t="str">
        <f t="shared" si="31"/>
        <v/>
      </c>
      <c r="H153" s="9"/>
      <c r="I153" s="2"/>
      <c r="J153" s="149"/>
      <c r="K153" s="153" t="str">
        <f t="shared" si="22"/>
        <v/>
      </c>
      <c r="L153" s="28" t="str">
        <f t="shared" si="27"/>
        <v/>
      </c>
      <c r="M153" s="23" t="str">
        <f t="shared" si="23"/>
        <v/>
      </c>
      <c r="N153" s="59" t="str">
        <f t="shared" si="17"/>
        <v/>
      </c>
      <c r="O153" s="16"/>
      <c r="Q153" s="149"/>
      <c r="R153" s="153" t="str">
        <f t="shared" si="24"/>
        <v/>
      </c>
      <c r="S153" s="28" t="str">
        <f t="shared" si="25"/>
        <v/>
      </c>
      <c r="T153" s="56" t="str">
        <f t="shared" si="26"/>
        <v/>
      </c>
      <c r="U153" s="62" t="str">
        <f t="shared" si="21"/>
        <v/>
      </c>
    </row>
    <row r="154" spans="3:21">
      <c r="C154" s="149"/>
      <c r="D154" s="153" t="str">
        <f t="shared" si="28"/>
        <v/>
      </c>
      <c r="E154" s="2" t="str">
        <f t="shared" si="29"/>
        <v/>
      </c>
      <c r="F154" s="23" t="str">
        <f t="shared" si="30"/>
        <v/>
      </c>
      <c r="G154" s="59" t="str">
        <f t="shared" si="31"/>
        <v/>
      </c>
      <c r="H154" s="9"/>
      <c r="I154" s="2"/>
      <c r="J154" s="149"/>
      <c r="K154" s="153" t="str">
        <f t="shared" si="22"/>
        <v/>
      </c>
      <c r="L154" s="28" t="str">
        <f t="shared" si="27"/>
        <v/>
      </c>
      <c r="M154" s="23" t="str">
        <f t="shared" si="23"/>
        <v/>
      </c>
      <c r="N154" s="59" t="str">
        <f t="shared" si="17"/>
        <v/>
      </c>
      <c r="O154" s="16"/>
      <c r="Q154" s="149"/>
      <c r="R154" s="153" t="str">
        <f t="shared" si="24"/>
        <v/>
      </c>
      <c r="S154" s="28" t="str">
        <f t="shared" si="25"/>
        <v/>
      </c>
      <c r="T154" s="56" t="str">
        <f t="shared" si="26"/>
        <v/>
      </c>
      <c r="U154" s="62" t="str">
        <f t="shared" si="21"/>
        <v/>
      </c>
    </row>
    <row r="155" spans="3:21">
      <c r="C155" s="149"/>
      <c r="D155" s="153" t="str">
        <f t="shared" si="28"/>
        <v/>
      </c>
      <c r="E155" s="2" t="str">
        <f t="shared" si="29"/>
        <v/>
      </c>
      <c r="F155" s="23" t="str">
        <f t="shared" si="30"/>
        <v/>
      </c>
      <c r="G155" s="59" t="str">
        <f t="shared" si="31"/>
        <v/>
      </c>
      <c r="H155" s="9"/>
      <c r="I155" s="2"/>
      <c r="J155" s="149"/>
      <c r="K155" s="153" t="str">
        <f t="shared" si="22"/>
        <v/>
      </c>
      <c r="L155" s="28" t="str">
        <f t="shared" si="27"/>
        <v/>
      </c>
      <c r="M155" s="23" t="str">
        <f t="shared" si="23"/>
        <v/>
      </c>
      <c r="N155" s="59" t="str">
        <f t="shared" si="17"/>
        <v/>
      </c>
      <c r="O155" s="16"/>
      <c r="Q155" s="149"/>
      <c r="R155" s="153" t="str">
        <f t="shared" si="24"/>
        <v/>
      </c>
      <c r="S155" s="28" t="str">
        <f t="shared" si="25"/>
        <v/>
      </c>
      <c r="T155" s="56" t="str">
        <f t="shared" si="26"/>
        <v/>
      </c>
      <c r="U155" s="62" t="str">
        <f t="shared" si="21"/>
        <v/>
      </c>
    </row>
    <row r="156" spans="3:21">
      <c r="C156" s="149"/>
      <c r="D156" s="153" t="str">
        <f t="shared" si="28"/>
        <v/>
      </c>
      <c r="E156" s="2" t="str">
        <f t="shared" ref="E156:E219" si="32">IF(ISNUMBER(C156),E$37/10^(($C156-E$39)/E$38),"")</f>
        <v/>
      </c>
      <c r="F156" s="23" t="str">
        <f t="shared" si="30"/>
        <v/>
      </c>
      <c r="G156" s="59" t="str">
        <f t="shared" si="31"/>
        <v/>
      </c>
      <c r="H156" s="9"/>
      <c r="I156" s="2"/>
      <c r="J156" s="149"/>
      <c r="K156" s="153" t="str">
        <f t="shared" si="22"/>
        <v/>
      </c>
      <c r="L156" s="28" t="str">
        <f t="shared" si="27"/>
        <v/>
      </c>
      <c r="M156" s="23" t="str">
        <f t="shared" si="23"/>
        <v/>
      </c>
      <c r="N156" s="59" t="str">
        <f t="shared" si="17"/>
        <v/>
      </c>
      <c r="O156" s="16"/>
      <c r="Q156" s="149"/>
      <c r="R156" s="153" t="str">
        <f t="shared" si="24"/>
        <v/>
      </c>
      <c r="S156" s="28" t="str">
        <f t="shared" si="25"/>
        <v/>
      </c>
      <c r="T156" s="56" t="str">
        <f t="shared" si="26"/>
        <v/>
      </c>
      <c r="U156" s="62" t="str">
        <f t="shared" si="21"/>
        <v/>
      </c>
    </row>
    <row r="157" spans="3:21">
      <c r="C157" s="149"/>
      <c r="D157" s="153" t="str">
        <f t="shared" si="28"/>
        <v/>
      </c>
      <c r="E157" s="2" t="str">
        <f t="shared" si="32"/>
        <v/>
      </c>
      <c r="F157" s="23" t="str">
        <f t="shared" si="30"/>
        <v/>
      </c>
      <c r="G157" s="59" t="str">
        <f t="shared" si="31"/>
        <v/>
      </c>
      <c r="H157" s="9"/>
      <c r="I157" s="2"/>
      <c r="J157" s="149"/>
      <c r="K157" s="153" t="str">
        <f t="shared" si="22"/>
        <v/>
      </c>
      <c r="L157" s="28" t="str">
        <f t="shared" si="27"/>
        <v/>
      </c>
      <c r="M157" s="23" t="str">
        <f t="shared" si="23"/>
        <v/>
      </c>
      <c r="N157" s="59" t="str">
        <f t="shared" si="17"/>
        <v/>
      </c>
      <c r="O157" s="16"/>
      <c r="Q157" s="149"/>
      <c r="R157" s="153" t="str">
        <f t="shared" si="24"/>
        <v/>
      </c>
      <c r="S157" s="28" t="str">
        <f t="shared" si="25"/>
        <v/>
      </c>
      <c r="T157" s="56" t="str">
        <f t="shared" si="26"/>
        <v/>
      </c>
      <c r="U157" s="62" t="str">
        <f t="shared" si="21"/>
        <v/>
      </c>
    </row>
    <row r="158" spans="3:21">
      <c r="C158" s="149"/>
      <c r="D158" s="153" t="str">
        <f t="shared" si="28"/>
        <v/>
      </c>
      <c r="E158" s="2" t="str">
        <f t="shared" si="32"/>
        <v/>
      </c>
      <c r="F158" s="23" t="str">
        <f t="shared" si="30"/>
        <v/>
      </c>
      <c r="G158" s="59" t="str">
        <f t="shared" si="31"/>
        <v/>
      </c>
      <c r="H158" s="9"/>
      <c r="I158" s="2"/>
      <c r="J158" s="149"/>
      <c r="K158" s="153" t="str">
        <f t="shared" si="22"/>
        <v/>
      </c>
      <c r="L158" s="28" t="str">
        <f t="shared" si="27"/>
        <v/>
      </c>
      <c r="M158" s="23" t="str">
        <f t="shared" si="23"/>
        <v/>
      </c>
      <c r="N158" s="59" t="str">
        <f t="shared" si="17"/>
        <v/>
      </c>
      <c r="O158" s="16"/>
      <c r="Q158" s="149"/>
      <c r="R158" s="153" t="str">
        <f t="shared" si="24"/>
        <v/>
      </c>
      <c r="S158" s="28" t="str">
        <f t="shared" si="25"/>
        <v/>
      </c>
      <c r="T158" s="56" t="str">
        <f t="shared" si="26"/>
        <v/>
      </c>
      <c r="U158" s="62" t="str">
        <f t="shared" si="21"/>
        <v/>
      </c>
    </row>
    <row r="159" spans="3:21">
      <c r="C159" s="149"/>
      <c r="D159" s="153" t="str">
        <f t="shared" si="28"/>
        <v/>
      </c>
      <c r="E159" s="2" t="str">
        <f t="shared" si="32"/>
        <v/>
      </c>
      <c r="F159" s="23" t="str">
        <f t="shared" si="30"/>
        <v/>
      </c>
      <c r="G159" s="59" t="str">
        <f t="shared" si="31"/>
        <v/>
      </c>
      <c r="H159" s="9"/>
      <c r="I159" s="2"/>
      <c r="J159" s="149"/>
      <c r="K159" s="153" t="str">
        <f t="shared" si="22"/>
        <v/>
      </c>
      <c r="L159" s="28" t="str">
        <f t="shared" si="27"/>
        <v/>
      </c>
      <c r="M159" s="23" t="str">
        <f t="shared" si="23"/>
        <v/>
      </c>
      <c r="N159" s="59" t="str">
        <f t="shared" si="17"/>
        <v/>
      </c>
      <c r="O159" s="16"/>
      <c r="Q159" s="149"/>
      <c r="R159" s="153" t="str">
        <f t="shared" si="24"/>
        <v/>
      </c>
      <c r="S159" s="28" t="str">
        <f t="shared" si="25"/>
        <v/>
      </c>
      <c r="T159" s="56" t="str">
        <f t="shared" si="26"/>
        <v/>
      </c>
      <c r="U159" s="62" t="str">
        <f t="shared" si="21"/>
        <v/>
      </c>
    </row>
    <row r="160" spans="3:21">
      <c r="C160" s="149"/>
      <c r="D160" s="153" t="str">
        <f t="shared" si="28"/>
        <v/>
      </c>
      <c r="E160" s="2" t="str">
        <f t="shared" si="32"/>
        <v/>
      </c>
      <c r="F160" s="23" t="str">
        <f t="shared" si="30"/>
        <v/>
      </c>
      <c r="G160" s="59" t="str">
        <f t="shared" si="31"/>
        <v/>
      </c>
      <c r="H160" s="9"/>
      <c r="I160" s="2"/>
      <c r="J160" s="149"/>
      <c r="K160" s="153" t="str">
        <f t="shared" si="22"/>
        <v/>
      </c>
      <c r="L160" s="28" t="str">
        <f t="shared" si="27"/>
        <v/>
      </c>
      <c r="M160" s="23" t="str">
        <f t="shared" si="23"/>
        <v/>
      </c>
      <c r="N160" s="59" t="str">
        <f t="shared" si="17"/>
        <v/>
      </c>
      <c r="O160" s="16"/>
      <c r="Q160" s="149"/>
      <c r="R160" s="153" t="str">
        <f t="shared" si="24"/>
        <v/>
      </c>
      <c r="S160" s="28" t="str">
        <f t="shared" si="25"/>
        <v/>
      </c>
      <c r="T160" s="56" t="str">
        <f t="shared" si="26"/>
        <v/>
      </c>
      <c r="U160" s="62" t="str">
        <f t="shared" si="21"/>
        <v/>
      </c>
    </row>
    <row r="161" spans="3:21">
      <c r="C161" s="149"/>
      <c r="D161" s="153" t="str">
        <f t="shared" si="28"/>
        <v/>
      </c>
      <c r="E161" s="2" t="str">
        <f t="shared" si="32"/>
        <v/>
      </c>
      <c r="F161" s="23" t="str">
        <f t="shared" si="30"/>
        <v/>
      </c>
      <c r="G161" s="59" t="str">
        <f t="shared" si="31"/>
        <v/>
      </c>
      <c r="H161" s="9"/>
      <c r="I161" s="2"/>
      <c r="J161" s="149"/>
      <c r="K161" s="153" t="str">
        <f t="shared" si="22"/>
        <v/>
      </c>
      <c r="L161" s="28" t="str">
        <f t="shared" si="27"/>
        <v/>
      </c>
      <c r="M161" s="23" t="str">
        <f t="shared" si="23"/>
        <v/>
      </c>
      <c r="N161" s="59" t="str">
        <f t="shared" si="17"/>
        <v/>
      </c>
      <c r="O161" s="16"/>
      <c r="Q161" s="149"/>
      <c r="R161" s="153" t="str">
        <f t="shared" si="24"/>
        <v/>
      </c>
      <c r="S161" s="28" t="str">
        <f t="shared" si="25"/>
        <v/>
      </c>
      <c r="T161" s="56" t="str">
        <f t="shared" si="26"/>
        <v/>
      </c>
      <c r="U161" s="62" t="str">
        <f t="shared" si="21"/>
        <v/>
      </c>
    </row>
    <row r="162" spans="3:21">
      <c r="C162" s="149"/>
      <c r="D162" s="153" t="str">
        <f t="shared" si="28"/>
        <v/>
      </c>
      <c r="E162" s="2" t="str">
        <f t="shared" si="32"/>
        <v/>
      </c>
      <c r="F162" s="23" t="str">
        <f t="shared" si="30"/>
        <v/>
      </c>
      <c r="G162" s="59" t="str">
        <f t="shared" si="31"/>
        <v/>
      </c>
      <c r="H162" s="9"/>
      <c r="I162" s="2"/>
      <c r="J162" s="149"/>
      <c r="K162" s="153" t="str">
        <f t="shared" si="22"/>
        <v/>
      </c>
      <c r="L162" s="28" t="str">
        <f t="shared" si="27"/>
        <v/>
      </c>
      <c r="M162" s="23" t="str">
        <f t="shared" si="23"/>
        <v/>
      </c>
      <c r="N162" s="59" t="str">
        <f t="shared" si="17"/>
        <v/>
      </c>
      <c r="O162" s="16"/>
      <c r="Q162" s="149"/>
      <c r="R162" s="153" t="str">
        <f t="shared" si="24"/>
        <v/>
      </c>
      <c r="S162" s="28" t="str">
        <f t="shared" si="25"/>
        <v/>
      </c>
      <c r="T162" s="56" t="str">
        <f t="shared" si="26"/>
        <v/>
      </c>
      <c r="U162" s="62" t="str">
        <f t="shared" si="21"/>
        <v/>
      </c>
    </row>
    <row r="163" spans="3:21">
      <c r="C163" s="149"/>
      <c r="D163" s="153" t="str">
        <f t="shared" si="28"/>
        <v/>
      </c>
      <c r="E163" s="2" t="str">
        <f t="shared" si="32"/>
        <v/>
      </c>
      <c r="F163" s="23" t="str">
        <f t="shared" si="30"/>
        <v/>
      </c>
      <c r="G163" s="59" t="str">
        <f t="shared" si="31"/>
        <v/>
      </c>
      <c r="H163" s="9"/>
      <c r="I163" s="2"/>
      <c r="J163" s="149"/>
      <c r="K163" s="153" t="str">
        <f t="shared" si="22"/>
        <v/>
      </c>
      <c r="L163" s="28" t="str">
        <f t="shared" si="27"/>
        <v/>
      </c>
      <c r="M163" s="23" t="str">
        <f t="shared" si="23"/>
        <v/>
      </c>
      <c r="N163" s="59" t="str">
        <f t="shared" si="17"/>
        <v/>
      </c>
      <c r="O163" s="16"/>
      <c r="Q163" s="149"/>
      <c r="R163" s="153" t="str">
        <f t="shared" si="24"/>
        <v/>
      </c>
      <c r="S163" s="28" t="str">
        <f t="shared" si="25"/>
        <v/>
      </c>
      <c r="T163" s="56" t="str">
        <f t="shared" si="26"/>
        <v/>
      </c>
      <c r="U163" s="62" t="str">
        <f t="shared" si="21"/>
        <v/>
      </c>
    </row>
    <row r="164" spans="3:21">
      <c r="C164" s="149"/>
      <c r="D164" s="153" t="str">
        <f t="shared" si="28"/>
        <v/>
      </c>
      <c r="E164" s="2" t="str">
        <f t="shared" si="32"/>
        <v/>
      </c>
      <c r="F164" s="23" t="str">
        <f t="shared" si="30"/>
        <v/>
      </c>
      <c r="G164" s="59" t="str">
        <f t="shared" si="31"/>
        <v/>
      </c>
      <c r="H164" s="9"/>
      <c r="I164" s="2"/>
      <c r="J164" s="149"/>
      <c r="K164" s="153" t="str">
        <f t="shared" si="22"/>
        <v/>
      </c>
      <c r="L164" s="28" t="str">
        <f t="shared" si="27"/>
        <v/>
      </c>
      <c r="M164" s="23" t="str">
        <f t="shared" si="23"/>
        <v/>
      </c>
      <c r="N164" s="59" t="str">
        <f t="shared" si="17"/>
        <v/>
      </c>
      <c r="O164" s="16"/>
      <c r="Q164" s="149"/>
      <c r="R164" s="153" t="str">
        <f t="shared" si="24"/>
        <v/>
      </c>
      <c r="S164" s="28" t="str">
        <f t="shared" si="25"/>
        <v/>
      </c>
      <c r="T164" s="56" t="str">
        <f t="shared" si="26"/>
        <v/>
      </c>
      <c r="U164" s="62" t="str">
        <f t="shared" si="21"/>
        <v/>
      </c>
    </row>
    <row r="165" spans="3:21">
      <c r="C165" s="149"/>
      <c r="D165" s="153" t="str">
        <f t="shared" si="28"/>
        <v/>
      </c>
      <c r="E165" s="2" t="str">
        <f t="shared" si="32"/>
        <v/>
      </c>
      <c r="F165" s="23" t="str">
        <f t="shared" si="30"/>
        <v/>
      </c>
      <c r="G165" s="59" t="str">
        <f t="shared" si="31"/>
        <v/>
      </c>
      <c r="H165" s="9"/>
      <c r="I165" s="2"/>
      <c r="J165" s="149"/>
      <c r="K165" s="153" t="str">
        <f t="shared" si="22"/>
        <v/>
      </c>
      <c r="L165" s="28" t="str">
        <f t="shared" si="27"/>
        <v/>
      </c>
      <c r="M165" s="23" t="str">
        <f t="shared" si="23"/>
        <v/>
      </c>
      <c r="N165" s="59" t="str">
        <f t="shared" si="17"/>
        <v/>
      </c>
      <c r="O165" s="16"/>
      <c r="Q165" s="149"/>
      <c r="R165" s="153" t="str">
        <f t="shared" si="24"/>
        <v/>
      </c>
      <c r="S165" s="28" t="str">
        <f t="shared" si="25"/>
        <v/>
      </c>
      <c r="T165" s="56" t="str">
        <f t="shared" si="26"/>
        <v/>
      </c>
      <c r="U165" s="62" t="str">
        <f t="shared" si="21"/>
        <v/>
      </c>
    </row>
    <row r="166" spans="3:21">
      <c r="C166" s="149"/>
      <c r="D166" s="153" t="str">
        <f t="shared" si="28"/>
        <v/>
      </c>
      <c r="E166" s="2" t="str">
        <f t="shared" si="32"/>
        <v/>
      </c>
      <c r="F166" s="23" t="str">
        <f t="shared" si="30"/>
        <v/>
      </c>
      <c r="G166" s="59" t="str">
        <f t="shared" si="31"/>
        <v/>
      </c>
      <c r="H166" s="9"/>
      <c r="I166" s="2"/>
      <c r="J166" s="149"/>
      <c r="K166" s="153" t="str">
        <f t="shared" si="22"/>
        <v/>
      </c>
      <c r="L166" s="28" t="str">
        <f t="shared" si="27"/>
        <v/>
      </c>
      <c r="M166" s="23" t="str">
        <f t="shared" si="23"/>
        <v/>
      </c>
      <c r="N166" s="59" t="str">
        <f t="shared" si="17"/>
        <v/>
      </c>
      <c r="O166" s="16"/>
      <c r="Q166" s="149"/>
      <c r="R166" s="153" t="str">
        <f t="shared" si="24"/>
        <v/>
      </c>
      <c r="S166" s="28" t="str">
        <f t="shared" si="25"/>
        <v/>
      </c>
      <c r="T166" s="56" t="str">
        <f t="shared" si="26"/>
        <v/>
      </c>
      <c r="U166" s="62" t="str">
        <f t="shared" si="21"/>
        <v/>
      </c>
    </row>
    <row r="167" spans="3:21">
      <c r="C167" s="149"/>
      <c r="D167" s="153" t="str">
        <f t="shared" si="28"/>
        <v/>
      </c>
      <c r="E167" s="2" t="str">
        <f t="shared" si="32"/>
        <v/>
      </c>
      <c r="F167" s="23" t="str">
        <f t="shared" si="30"/>
        <v/>
      </c>
      <c r="G167" s="59" t="str">
        <f t="shared" si="31"/>
        <v/>
      </c>
      <c r="H167" s="9"/>
      <c r="I167" s="2"/>
      <c r="J167" s="149"/>
      <c r="K167" s="153" t="str">
        <f t="shared" si="22"/>
        <v/>
      </c>
      <c r="L167" s="28" t="str">
        <f t="shared" si="27"/>
        <v/>
      </c>
      <c r="M167" s="23" t="str">
        <f t="shared" si="23"/>
        <v/>
      </c>
      <c r="N167" s="59" t="str">
        <f t="shared" si="17"/>
        <v/>
      </c>
      <c r="O167" s="16"/>
      <c r="Q167" s="149"/>
      <c r="R167" s="153" t="str">
        <f t="shared" si="24"/>
        <v/>
      </c>
      <c r="S167" s="28" t="str">
        <f t="shared" si="25"/>
        <v/>
      </c>
      <c r="T167" s="56" t="str">
        <f t="shared" si="26"/>
        <v/>
      </c>
      <c r="U167" s="62" t="str">
        <f t="shared" si="21"/>
        <v/>
      </c>
    </row>
    <row r="168" spans="3:21">
      <c r="C168" s="149"/>
      <c r="D168" s="153" t="str">
        <f t="shared" si="28"/>
        <v/>
      </c>
      <c r="E168" s="2" t="str">
        <f t="shared" si="32"/>
        <v/>
      </c>
      <c r="F168" s="23" t="str">
        <f t="shared" si="30"/>
        <v/>
      </c>
      <c r="G168" s="59" t="str">
        <f t="shared" si="31"/>
        <v/>
      </c>
      <c r="H168" s="9"/>
      <c r="I168" s="2"/>
      <c r="J168" s="149"/>
      <c r="K168" s="153" t="str">
        <f t="shared" si="22"/>
        <v/>
      </c>
      <c r="L168" s="28" t="str">
        <f t="shared" si="27"/>
        <v/>
      </c>
      <c r="M168" s="23" t="str">
        <f t="shared" si="23"/>
        <v/>
      </c>
      <c r="N168" s="59" t="str">
        <f t="shared" si="17"/>
        <v/>
      </c>
      <c r="O168" s="16"/>
      <c r="Q168" s="149"/>
      <c r="R168" s="153" t="str">
        <f t="shared" si="24"/>
        <v/>
      </c>
      <c r="S168" s="28" t="str">
        <f t="shared" si="25"/>
        <v/>
      </c>
      <c r="T168" s="56" t="str">
        <f t="shared" si="26"/>
        <v/>
      </c>
      <c r="U168" s="62" t="str">
        <f t="shared" si="21"/>
        <v/>
      </c>
    </row>
    <row r="169" spans="3:21">
      <c r="C169" s="149"/>
      <c r="D169" s="153" t="str">
        <f t="shared" si="28"/>
        <v/>
      </c>
      <c r="E169" s="2" t="str">
        <f t="shared" si="32"/>
        <v/>
      </c>
      <c r="F169" s="23" t="str">
        <f t="shared" si="30"/>
        <v/>
      </c>
      <c r="G169" s="59" t="str">
        <f t="shared" si="31"/>
        <v/>
      </c>
      <c r="H169" s="9"/>
      <c r="I169" s="2"/>
      <c r="J169" s="149"/>
      <c r="K169" s="153" t="str">
        <f t="shared" si="22"/>
        <v/>
      </c>
      <c r="L169" s="28" t="str">
        <f t="shared" si="27"/>
        <v/>
      </c>
      <c r="M169" s="23" t="str">
        <f t="shared" si="23"/>
        <v/>
      </c>
      <c r="N169" s="59" t="str">
        <f t="shared" si="17"/>
        <v/>
      </c>
      <c r="O169" s="16"/>
      <c r="Q169" s="149"/>
      <c r="R169" s="153" t="str">
        <f t="shared" si="24"/>
        <v/>
      </c>
      <c r="S169" s="28" t="str">
        <f t="shared" si="25"/>
        <v/>
      </c>
      <c r="T169" s="56" t="str">
        <f t="shared" si="26"/>
        <v/>
      </c>
      <c r="U169" s="62" t="str">
        <f t="shared" si="21"/>
        <v/>
      </c>
    </row>
    <row r="170" spans="3:21">
      <c r="C170" s="149"/>
      <c r="D170" s="153" t="str">
        <f t="shared" si="28"/>
        <v/>
      </c>
      <c r="E170" s="2" t="str">
        <f t="shared" si="32"/>
        <v/>
      </c>
      <c r="F170" s="23" t="str">
        <f t="shared" si="30"/>
        <v/>
      </c>
      <c r="G170" s="59" t="str">
        <f t="shared" si="31"/>
        <v/>
      </c>
      <c r="H170" s="9"/>
      <c r="I170" s="2"/>
      <c r="J170" s="149"/>
      <c r="K170" s="153" t="str">
        <f t="shared" si="22"/>
        <v/>
      </c>
      <c r="L170" s="28" t="str">
        <f t="shared" si="27"/>
        <v/>
      </c>
      <c r="M170" s="23" t="str">
        <f t="shared" si="23"/>
        <v/>
      </c>
      <c r="N170" s="59" t="str">
        <f t="shared" si="17"/>
        <v/>
      </c>
      <c r="O170" s="16"/>
      <c r="Q170" s="149"/>
      <c r="R170" s="153" t="str">
        <f t="shared" si="24"/>
        <v/>
      </c>
      <c r="S170" s="28" t="str">
        <f t="shared" si="25"/>
        <v/>
      </c>
      <c r="T170" s="56" t="str">
        <f t="shared" si="26"/>
        <v/>
      </c>
      <c r="U170" s="62" t="str">
        <f t="shared" si="21"/>
        <v/>
      </c>
    </row>
    <row r="171" spans="3:21">
      <c r="C171" s="149"/>
      <c r="D171" s="153" t="str">
        <f t="shared" si="28"/>
        <v/>
      </c>
      <c r="E171" s="2" t="str">
        <f t="shared" si="32"/>
        <v/>
      </c>
      <c r="F171" s="23" t="str">
        <f t="shared" si="30"/>
        <v/>
      </c>
      <c r="G171" s="59" t="str">
        <f t="shared" si="31"/>
        <v/>
      </c>
      <c r="H171" s="9"/>
      <c r="I171" s="2"/>
      <c r="J171" s="149"/>
      <c r="K171" s="153" t="str">
        <f t="shared" si="22"/>
        <v/>
      </c>
      <c r="L171" s="28" t="str">
        <f t="shared" si="27"/>
        <v/>
      </c>
      <c r="M171" s="23" t="str">
        <f t="shared" si="23"/>
        <v/>
      </c>
      <c r="N171" s="59" t="str">
        <f t="shared" si="17"/>
        <v/>
      </c>
      <c r="O171" s="16"/>
      <c r="Q171" s="149"/>
      <c r="R171" s="153" t="str">
        <f t="shared" si="24"/>
        <v/>
      </c>
      <c r="S171" s="28" t="str">
        <f t="shared" si="25"/>
        <v/>
      </c>
      <c r="T171" s="56" t="str">
        <f t="shared" si="26"/>
        <v/>
      </c>
      <c r="U171" s="62" t="str">
        <f t="shared" si="21"/>
        <v/>
      </c>
    </row>
    <row r="172" spans="3:21">
      <c r="C172" s="149"/>
      <c r="D172" s="153" t="str">
        <f t="shared" si="28"/>
        <v/>
      </c>
      <c r="E172" s="2" t="str">
        <f t="shared" si="32"/>
        <v/>
      </c>
      <c r="F172" s="23" t="str">
        <f t="shared" si="30"/>
        <v/>
      </c>
      <c r="G172" s="59" t="str">
        <f t="shared" si="31"/>
        <v/>
      </c>
      <c r="H172" s="9"/>
      <c r="I172" s="2"/>
      <c r="J172" s="149"/>
      <c r="K172" s="153" t="str">
        <f t="shared" si="22"/>
        <v/>
      </c>
      <c r="L172" s="28" t="str">
        <f t="shared" si="27"/>
        <v/>
      </c>
      <c r="M172" s="23" t="str">
        <f t="shared" si="23"/>
        <v/>
      </c>
      <c r="N172" s="59" t="str">
        <f t="shared" si="17"/>
        <v/>
      </c>
      <c r="O172" s="16"/>
      <c r="Q172" s="149"/>
      <c r="R172" s="153" t="str">
        <f t="shared" si="24"/>
        <v/>
      </c>
      <c r="S172" s="28" t="str">
        <f t="shared" si="25"/>
        <v/>
      </c>
      <c r="T172" s="56" t="str">
        <f t="shared" si="26"/>
        <v/>
      </c>
      <c r="U172" s="62" t="str">
        <f t="shared" si="21"/>
        <v/>
      </c>
    </row>
    <row r="173" spans="3:21">
      <c r="C173" s="149"/>
      <c r="D173" s="153" t="str">
        <f t="shared" si="28"/>
        <v/>
      </c>
      <c r="E173" s="2" t="str">
        <f t="shared" si="32"/>
        <v/>
      </c>
      <c r="F173" s="23" t="str">
        <f t="shared" si="30"/>
        <v/>
      </c>
      <c r="G173" s="59" t="str">
        <f t="shared" si="31"/>
        <v/>
      </c>
      <c r="H173" s="9"/>
      <c r="I173" s="2"/>
      <c r="J173" s="149"/>
      <c r="K173" s="153" t="str">
        <f t="shared" si="22"/>
        <v/>
      </c>
      <c r="L173" s="28" t="str">
        <f t="shared" si="27"/>
        <v/>
      </c>
      <c r="M173" s="23" t="str">
        <f t="shared" si="23"/>
        <v/>
      </c>
      <c r="N173" s="59" t="str">
        <f t="shared" si="17"/>
        <v/>
      </c>
      <c r="O173" s="16"/>
      <c r="Q173" s="149"/>
      <c r="R173" s="153" t="str">
        <f t="shared" si="24"/>
        <v/>
      </c>
      <c r="S173" s="28" t="str">
        <f t="shared" si="25"/>
        <v/>
      </c>
      <c r="T173" s="56" t="str">
        <f t="shared" si="26"/>
        <v/>
      </c>
      <c r="U173" s="62" t="str">
        <f t="shared" si="21"/>
        <v/>
      </c>
    </row>
    <row r="174" spans="3:21">
      <c r="C174" s="149"/>
      <c r="D174" s="153" t="str">
        <f t="shared" si="28"/>
        <v/>
      </c>
      <c r="E174" s="2" t="str">
        <f t="shared" si="32"/>
        <v/>
      </c>
      <c r="F174" s="23" t="str">
        <f t="shared" si="30"/>
        <v/>
      </c>
      <c r="G174" s="59" t="str">
        <f t="shared" ref="G174:G237" si="33">IF(ISNUMBER(D174),10^((C174-$E$39)/$E$38)*D174,"")</f>
        <v/>
      </c>
      <c r="H174" s="9"/>
      <c r="I174" s="2"/>
      <c r="J174" s="149"/>
      <c r="K174" s="153" t="str">
        <f t="shared" si="22"/>
        <v/>
      </c>
      <c r="L174" s="28" t="str">
        <f t="shared" si="27"/>
        <v/>
      </c>
      <c r="M174" s="23" t="str">
        <f t="shared" si="23"/>
        <v/>
      </c>
      <c r="N174" s="59" t="str">
        <f t="shared" ref="N174:N237" si="34">IF(ISNUMBER(K174),10^((J174-$L$39)/$L$38)*K174,"")</f>
        <v/>
      </c>
      <c r="O174" s="16"/>
      <c r="Q174" s="149"/>
      <c r="R174" s="153" t="str">
        <f t="shared" si="24"/>
        <v/>
      </c>
      <c r="S174" s="28" t="str">
        <f t="shared" si="25"/>
        <v/>
      </c>
      <c r="T174" s="56" t="str">
        <f t="shared" si="26"/>
        <v/>
      </c>
      <c r="U174" s="62" t="str">
        <f t="shared" si="21"/>
        <v/>
      </c>
    </row>
    <row r="175" spans="3:21">
      <c r="C175" s="149"/>
      <c r="D175" s="153" t="str">
        <f t="shared" si="28"/>
        <v/>
      </c>
      <c r="E175" s="2" t="str">
        <f t="shared" si="32"/>
        <v/>
      </c>
      <c r="F175" s="23" t="str">
        <f t="shared" si="30"/>
        <v/>
      </c>
      <c r="G175" s="59" t="str">
        <f t="shared" si="33"/>
        <v/>
      </c>
      <c r="H175" s="9"/>
      <c r="I175" s="2"/>
      <c r="J175" s="149"/>
      <c r="K175" s="153" t="str">
        <f t="shared" si="22"/>
        <v/>
      </c>
      <c r="L175" s="28" t="str">
        <f t="shared" si="27"/>
        <v/>
      </c>
      <c r="M175" s="23" t="str">
        <f t="shared" si="23"/>
        <v/>
      </c>
      <c r="N175" s="59" t="str">
        <f t="shared" si="34"/>
        <v/>
      </c>
      <c r="O175" s="16"/>
      <c r="Q175" s="149"/>
      <c r="R175" s="153" t="str">
        <f t="shared" si="24"/>
        <v/>
      </c>
      <c r="S175" s="28" t="str">
        <f t="shared" si="25"/>
        <v/>
      </c>
      <c r="T175" s="56" t="str">
        <f t="shared" si="26"/>
        <v/>
      </c>
      <c r="U175" s="62" t="str">
        <f t="shared" ref="U175:U238" si="35">IF(ISNUMBER(R175),10^((Q175-$S$39)/$S$38)*R175,"")</f>
        <v/>
      </c>
    </row>
    <row r="176" spans="3:21">
      <c r="C176" s="149"/>
      <c r="D176" s="153" t="str">
        <f t="shared" ref="D176:D239" si="36">IF(ISNUMBER(C176),1,"")</f>
        <v/>
      </c>
      <c r="E176" s="2" t="str">
        <f t="shared" si="32"/>
        <v/>
      </c>
      <c r="F176" s="23" t="str">
        <f t="shared" si="30"/>
        <v/>
      </c>
      <c r="G176" s="59" t="str">
        <f t="shared" si="33"/>
        <v/>
      </c>
      <c r="H176" s="9"/>
      <c r="I176" s="2"/>
      <c r="J176" s="149"/>
      <c r="K176" s="153" t="str">
        <f t="shared" ref="K176:K239" si="37">IF(ISNUMBER(J176),1,"")</f>
        <v/>
      </c>
      <c r="L176" s="28" t="str">
        <f t="shared" si="27"/>
        <v/>
      </c>
      <c r="M176" s="23" t="str">
        <f t="shared" ref="M176:M239" si="38">IF(ISNUMBER(J176),10^((J176-$L$39)/$L$38),"")</f>
        <v/>
      </c>
      <c r="N176" s="59" t="str">
        <f t="shared" si="34"/>
        <v/>
      </c>
      <c r="O176" s="16"/>
      <c r="Q176" s="149"/>
      <c r="R176" s="153" t="str">
        <f t="shared" ref="R176:R239" si="39">IF(ISNUMBER(Q176),1,"")</f>
        <v/>
      </c>
      <c r="S176" s="28" t="str">
        <f t="shared" ref="S176:S239" si="40">IF(ISNUMBER(Q176),$S$37/10^((Q176-$S$39)/$S$38),"")</f>
        <v/>
      </c>
      <c r="T176" s="56" t="str">
        <f t="shared" ref="T176:T239" si="41">IF(ISNUMBER(Q176),10^((Q176-$S$39)/$S$38),"")</f>
        <v/>
      </c>
      <c r="U176" s="62" t="str">
        <f t="shared" si="35"/>
        <v/>
      </c>
    </row>
    <row r="177" spans="3:21">
      <c r="C177" s="149"/>
      <c r="D177" s="153" t="str">
        <f t="shared" si="36"/>
        <v/>
      </c>
      <c r="E177" s="2" t="str">
        <f t="shared" si="32"/>
        <v/>
      </c>
      <c r="F177" s="23" t="str">
        <f t="shared" si="30"/>
        <v/>
      </c>
      <c r="G177" s="59" t="str">
        <f t="shared" si="33"/>
        <v/>
      </c>
      <c r="H177" s="9"/>
      <c r="I177" s="2"/>
      <c r="J177" s="149"/>
      <c r="K177" s="153" t="str">
        <f t="shared" si="37"/>
        <v/>
      </c>
      <c r="L177" s="28" t="str">
        <f t="shared" si="27"/>
        <v/>
      </c>
      <c r="M177" s="23" t="str">
        <f t="shared" si="38"/>
        <v/>
      </c>
      <c r="N177" s="59" t="str">
        <f t="shared" si="34"/>
        <v/>
      </c>
      <c r="O177" s="16"/>
      <c r="Q177" s="149"/>
      <c r="R177" s="153" t="str">
        <f t="shared" si="39"/>
        <v/>
      </c>
      <c r="S177" s="28" t="str">
        <f t="shared" si="40"/>
        <v/>
      </c>
      <c r="T177" s="56" t="str">
        <f t="shared" si="41"/>
        <v/>
      </c>
      <c r="U177" s="62" t="str">
        <f t="shared" si="35"/>
        <v/>
      </c>
    </row>
    <row r="178" spans="3:21">
      <c r="C178" s="149"/>
      <c r="D178" s="153" t="str">
        <f t="shared" si="36"/>
        <v/>
      </c>
      <c r="E178" s="2" t="str">
        <f t="shared" si="32"/>
        <v/>
      </c>
      <c r="F178" s="23" t="str">
        <f t="shared" ref="F178:F241" si="42">IF(ISNUMBER(C178),10^((C178-$E$39)/$E$38),"")</f>
        <v/>
      </c>
      <c r="G178" s="59" t="str">
        <f t="shared" si="33"/>
        <v/>
      </c>
      <c r="H178" s="9"/>
      <c r="I178" s="2"/>
      <c r="J178" s="149"/>
      <c r="K178" s="153" t="str">
        <f t="shared" si="37"/>
        <v/>
      </c>
      <c r="L178" s="28" t="str">
        <f t="shared" ref="L178:L241" si="43">IF(ISNUMBER(J178),$L$37/10^((J178-$L$39)/$L$38),"")</f>
        <v/>
      </c>
      <c r="M178" s="23" t="str">
        <f t="shared" si="38"/>
        <v/>
      </c>
      <c r="N178" s="59" t="str">
        <f t="shared" si="34"/>
        <v/>
      </c>
      <c r="O178" s="16"/>
      <c r="Q178" s="149"/>
      <c r="R178" s="153" t="str">
        <f t="shared" si="39"/>
        <v/>
      </c>
      <c r="S178" s="28" t="str">
        <f t="shared" si="40"/>
        <v/>
      </c>
      <c r="T178" s="56" t="str">
        <f t="shared" si="41"/>
        <v/>
      </c>
      <c r="U178" s="62" t="str">
        <f t="shared" si="35"/>
        <v/>
      </c>
    </row>
    <row r="179" spans="3:21">
      <c r="C179" s="149"/>
      <c r="D179" s="153" t="str">
        <f t="shared" si="36"/>
        <v/>
      </c>
      <c r="E179" s="2" t="str">
        <f t="shared" si="32"/>
        <v/>
      </c>
      <c r="F179" s="23" t="str">
        <f t="shared" si="42"/>
        <v/>
      </c>
      <c r="G179" s="59" t="str">
        <f t="shared" si="33"/>
        <v/>
      </c>
      <c r="H179" s="9"/>
      <c r="I179" s="2"/>
      <c r="J179" s="149"/>
      <c r="K179" s="153" t="str">
        <f t="shared" si="37"/>
        <v/>
      </c>
      <c r="L179" s="28" t="str">
        <f t="shared" si="43"/>
        <v/>
      </c>
      <c r="M179" s="23" t="str">
        <f t="shared" si="38"/>
        <v/>
      </c>
      <c r="N179" s="59" t="str">
        <f t="shared" si="34"/>
        <v/>
      </c>
      <c r="O179" s="16"/>
      <c r="Q179" s="149"/>
      <c r="R179" s="153" t="str">
        <f t="shared" si="39"/>
        <v/>
      </c>
      <c r="S179" s="28" t="str">
        <f t="shared" si="40"/>
        <v/>
      </c>
      <c r="T179" s="56" t="str">
        <f t="shared" si="41"/>
        <v/>
      </c>
      <c r="U179" s="62" t="str">
        <f t="shared" si="35"/>
        <v/>
      </c>
    </row>
    <row r="180" spans="3:21">
      <c r="C180" s="149"/>
      <c r="D180" s="153" t="str">
        <f t="shared" si="36"/>
        <v/>
      </c>
      <c r="E180" s="2" t="str">
        <f t="shared" si="32"/>
        <v/>
      </c>
      <c r="F180" s="23" t="str">
        <f t="shared" si="42"/>
        <v/>
      </c>
      <c r="G180" s="59" t="str">
        <f t="shared" si="33"/>
        <v/>
      </c>
      <c r="H180" s="9"/>
      <c r="I180" s="2"/>
      <c r="J180" s="149"/>
      <c r="K180" s="153" t="str">
        <f t="shared" si="37"/>
        <v/>
      </c>
      <c r="L180" s="28" t="str">
        <f t="shared" si="43"/>
        <v/>
      </c>
      <c r="M180" s="23" t="str">
        <f t="shared" si="38"/>
        <v/>
      </c>
      <c r="N180" s="59" t="str">
        <f t="shared" si="34"/>
        <v/>
      </c>
      <c r="O180" s="16"/>
      <c r="Q180" s="149"/>
      <c r="R180" s="153" t="str">
        <f t="shared" si="39"/>
        <v/>
      </c>
      <c r="S180" s="28" t="str">
        <f t="shared" si="40"/>
        <v/>
      </c>
      <c r="T180" s="56" t="str">
        <f t="shared" si="41"/>
        <v/>
      </c>
      <c r="U180" s="62" t="str">
        <f t="shared" si="35"/>
        <v/>
      </c>
    </row>
    <row r="181" spans="3:21">
      <c r="C181" s="149"/>
      <c r="D181" s="153" t="str">
        <f t="shared" si="36"/>
        <v/>
      </c>
      <c r="E181" s="2" t="str">
        <f t="shared" si="32"/>
        <v/>
      </c>
      <c r="F181" s="23" t="str">
        <f t="shared" si="42"/>
        <v/>
      </c>
      <c r="G181" s="59" t="str">
        <f t="shared" si="33"/>
        <v/>
      </c>
      <c r="H181" s="9"/>
      <c r="I181" s="2"/>
      <c r="J181" s="149"/>
      <c r="K181" s="153" t="str">
        <f t="shared" si="37"/>
        <v/>
      </c>
      <c r="L181" s="28" t="str">
        <f t="shared" si="43"/>
        <v/>
      </c>
      <c r="M181" s="23" t="str">
        <f t="shared" si="38"/>
        <v/>
      </c>
      <c r="N181" s="59" t="str">
        <f t="shared" si="34"/>
        <v/>
      </c>
      <c r="O181" s="16"/>
      <c r="Q181" s="149"/>
      <c r="R181" s="153" t="str">
        <f t="shared" si="39"/>
        <v/>
      </c>
      <c r="S181" s="28" t="str">
        <f t="shared" si="40"/>
        <v/>
      </c>
      <c r="T181" s="56" t="str">
        <f t="shared" si="41"/>
        <v/>
      </c>
      <c r="U181" s="62" t="str">
        <f t="shared" si="35"/>
        <v/>
      </c>
    </row>
    <row r="182" spans="3:21">
      <c r="C182" s="149"/>
      <c r="D182" s="153" t="str">
        <f t="shared" si="36"/>
        <v/>
      </c>
      <c r="E182" s="2" t="str">
        <f t="shared" si="32"/>
        <v/>
      </c>
      <c r="F182" s="23" t="str">
        <f t="shared" si="42"/>
        <v/>
      </c>
      <c r="G182" s="59" t="str">
        <f t="shared" si="33"/>
        <v/>
      </c>
      <c r="H182" s="9"/>
      <c r="I182" s="2"/>
      <c r="J182" s="149"/>
      <c r="K182" s="153" t="str">
        <f t="shared" si="37"/>
        <v/>
      </c>
      <c r="L182" s="28" t="str">
        <f t="shared" si="43"/>
        <v/>
      </c>
      <c r="M182" s="23" t="str">
        <f t="shared" si="38"/>
        <v/>
      </c>
      <c r="N182" s="59" t="str">
        <f t="shared" si="34"/>
        <v/>
      </c>
      <c r="O182" s="16"/>
      <c r="Q182" s="149"/>
      <c r="R182" s="153" t="str">
        <f t="shared" si="39"/>
        <v/>
      </c>
      <c r="S182" s="28" t="str">
        <f t="shared" si="40"/>
        <v/>
      </c>
      <c r="T182" s="56" t="str">
        <f t="shared" si="41"/>
        <v/>
      </c>
      <c r="U182" s="62" t="str">
        <f t="shared" si="35"/>
        <v/>
      </c>
    </row>
    <row r="183" spans="3:21">
      <c r="C183" s="149"/>
      <c r="D183" s="153" t="str">
        <f t="shared" si="36"/>
        <v/>
      </c>
      <c r="E183" s="2" t="str">
        <f t="shared" si="32"/>
        <v/>
      </c>
      <c r="F183" s="23" t="str">
        <f t="shared" si="42"/>
        <v/>
      </c>
      <c r="G183" s="59" t="str">
        <f t="shared" si="33"/>
        <v/>
      </c>
      <c r="H183" s="9"/>
      <c r="I183" s="2"/>
      <c r="J183" s="149"/>
      <c r="K183" s="153" t="str">
        <f t="shared" si="37"/>
        <v/>
      </c>
      <c r="L183" s="28" t="str">
        <f t="shared" si="43"/>
        <v/>
      </c>
      <c r="M183" s="23" t="str">
        <f t="shared" si="38"/>
        <v/>
      </c>
      <c r="N183" s="59" t="str">
        <f t="shared" si="34"/>
        <v/>
      </c>
      <c r="O183" s="16"/>
      <c r="Q183" s="149"/>
      <c r="R183" s="153" t="str">
        <f t="shared" si="39"/>
        <v/>
      </c>
      <c r="S183" s="28" t="str">
        <f t="shared" si="40"/>
        <v/>
      </c>
      <c r="T183" s="56" t="str">
        <f t="shared" si="41"/>
        <v/>
      </c>
      <c r="U183" s="62" t="str">
        <f t="shared" si="35"/>
        <v/>
      </c>
    </row>
    <row r="184" spans="3:21">
      <c r="C184" s="149"/>
      <c r="D184" s="153" t="str">
        <f t="shared" si="36"/>
        <v/>
      </c>
      <c r="E184" s="2" t="str">
        <f t="shared" si="32"/>
        <v/>
      </c>
      <c r="F184" s="23" t="str">
        <f t="shared" si="42"/>
        <v/>
      </c>
      <c r="G184" s="59" t="str">
        <f t="shared" si="33"/>
        <v/>
      </c>
      <c r="H184" s="9"/>
      <c r="I184" s="2"/>
      <c r="J184" s="149"/>
      <c r="K184" s="153" t="str">
        <f t="shared" si="37"/>
        <v/>
      </c>
      <c r="L184" s="28" t="str">
        <f t="shared" si="43"/>
        <v/>
      </c>
      <c r="M184" s="23" t="str">
        <f t="shared" si="38"/>
        <v/>
      </c>
      <c r="N184" s="59" t="str">
        <f t="shared" si="34"/>
        <v/>
      </c>
      <c r="O184" s="16"/>
      <c r="Q184" s="149"/>
      <c r="R184" s="153" t="str">
        <f t="shared" si="39"/>
        <v/>
      </c>
      <c r="S184" s="28" t="str">
        <f t="shared" si="40"/>
        <v/>
      </c>
      <c r="T184" s="56" t="str">
        <f t="shared" si="41"/>
        <v/>
      </c>
      <c r="U184" s="62" t="str">
        <f t="shared" si="35"/>
        <v/>
      </c>
    </row>
    <row r="185" spans="3:21">
      <c r="C185" s="149"/>
      <c r="D185" s="153" t="str">
        <f t="shared" si="36"/>
        <v/>
      </c>
      <c r="E185" s="2" t="str">
        <f t="shared" si="32"/>
        <v/>
      </c>
      <c r="F185" s="23" t="str">
        <f t="shared" si="42"/>
        <v/>
      </c>
      <c r="G185" s="59" t="str">
        <f t="shared" si="33"/>
        <v/>
      </c>
      <c r="H185" s="9"/>
      <c r="I185" s="2"/>
      <c r="J185" s="149"/>
      <c r="K185" s="153" t="str">
        <f t="shared" si="37"/>
        <v/>
      </c>
      <c r="L185" s="28" t="str">
        <f t="shared" si="43"/>
        <v/>
      </c>
      <c r="M185" s="23" t="str">
        <f t="shared" si="38"/>
        <v/>
      </c>
      <c r="N185" s="59" t="str">
        <f t="shared" si="34"/>
        <v/>
      </c>
      <c r="O185" s="16"/>
      <c r="Q185" s="149"/>
      <c r="R185" s="153" t="str">
        <f t="shared" si="39"/>
        <v/>
      </c>
      <c r="S185" s="28" t="str">
        <f t="shared" si="40"/>
        <v/>
      </c>
      <c r="T185" s="56" t="str">
        <f t="shared" si="41"/>
        <v/>
      </c>
      <c r="U185" s="62" t="str">
        <f t="shared" si="35"/>
        <v/>
      </c>
    </row>
    <row r="186" spans="3:21">
      <c r="C186" s="149"/>
      <c r="D186" s="153" t="str">
        <f t="shared" si="36"/>
        <v/>
      </c>
      <c r="E186" s="2" t="str">
        <f t="shared" si="32"/>
        <v/>
      </c>
      <c r="F186" s="23" t="str">
        <f t="shared" si="42"/>
        <v/>
      </c>
      <c r="G186" s="59" t="str">
        <f t="shared" si="33"/>
        <v/>
      </c>
      <c r="H186" s="9"/>
      <c r="I186" s="2"/>
      <c r="J186" s="149"/>
      <c r="K186" s="153" t="str">
        <f t="shared" si="37"/>
        <v/>
      </c>
      <c r="L186" s="28" t="str">
        <f t="shared" si="43"/>
        <v/>
      </c>
      <c r="M186" s="23" t="str">
        <f t="shared" si="38"/>
        <v/>
      </c>
      <c r="N186" s="59" t="str">
        <f t="shared" si="34"/>
        <v/>
      </c>
      <c r="O186" s="16"/>
      <c r="Q186" s="149"/>
      <c r="R186" s="153" t="str">
        <f t="shared" si="39"/>
        <v/>
      </c>
      <c r="S186" s="28" t="str">
        <f t="shared" si="40"/>
        <v/>
      </c>
      <c r="T186" s="56" t="str">
        <f t="shared" si="41"/>
        <v/>
      </c>
      <c r="U186" s="62" t="str">
        <f t="shared" si="35"/>
        <v/>
      </c>
    </row>
    <row r="187" spans="3:21">
      <c r="C187" s="149"/>
      <c r="D187" s="153" t="str">
        <f t="shared" si="36"/>
        <v/>
      </c>
      <c r="E187" s="2" t="str">
        <f t="shared" si="32"/>
        <v/>
      </c>
      <c r="F187" s="23" t="str">
        <f t="shared" si="42"/>
        <v/>
      </c>
      <c r="G187" s="59" t="str">
        <f t="shared" si="33"/>
        <v/>
      </c>
      <c r="H187" s="9"/>
      <c r="I187" s="2"/>
      <c r="J187" s="149"/>
      <c r="K187" s="153" t="str">
        <f t="shared" si="37"/>
        <v/>
      </c>
      <c r="L187" s="28" t="str">
        <f t="shared" si="43"/>
        <v/>
      </c>
      <c r="M187" s="23" t="str">
        <f t="shared" si="38"/>
        <v/>
      </c>
      <c r="N187" s="59" t="str">
        <f t="shared" si="34"/>
        <v/>
      </c>
      <c r="O187" s="16"/>
      <c r="Q187" s="149"/>
      <c r="R187" s="153" t="str">
        <f t="shared" si="39"/>
        <v/>
      </c>
      <c r="S187" s="28" t="str">
        <f t="shared" si="40"/>
        <v/>
      </c>
      <c r="T187" s="56" t="str">
        <f t="shared" si="41"/>
        <v/>
      </c>
      <c r="U187" s="62" t="str">
        <f t="shared" si="35"/>
        <v/>
      </c>
    </row>
    <row r="188" spans="3:21">
      <c r="C188" s="149"/>
      <c r="D188" s="153" t="str">
        <f t="shared" si="36"/>
        <v/>
      </c>
      <c r="E188" s="2" t="str">
        <f t="shared" si="32"/>
        <v/>
      </c>
      <c r="F188" s="23" t="str">
        <f t="shared" si="42"/>
        <v/>
      </c>
      <c r="G188" s="59" t="str">
        <f t="shared" si="33"/>
        <v/>
      </c>
      <c r="H188" s="9"/>
      <c r="I188" s="2"/>
      <c r="J188" s="149"/>
      <c r="K188" s="153" t="str">
        <f t="shared" si="37"/>
        <v/>
      </c>
      <c r="L188" s="28" t="str">
        <f t="shared" si="43"/>
        <v/>
      </c>
      <c r="M188" s="23" t="str">
        <f t="shared" si="38"/>
        <v/>
      </c>
      <c r="N188" s="59" t="str">
        <f t="shared" si="34"/>
        <v/>
      </c>
      <c r="O188" s="16"/>
      <c r="Q188" s="149"/>
      <c r="R188" s="153" t="str">
        <f t="shared" si="39"/>
        <v/>
      </c>
      <c r="S188" s="28" t="str">
        <f t="shared" si="40"/>
        <v/>
      </c>
      <c r="T188" s="56" t="str">
        <f t="shared" si="41"/>
        <v/>
      </c>
      <c r="U188" s="62" t="str">
        <f t="shared" si="35"/>
        <v/>
      </c>
    </row>
    <row r="189" spans="3:21">
      <c r="C189" s="149"/>
      <c r="D189" s="153" t="str">
        <f t="shared" si="36"/>
        <v/>
      </c>
      <c r="E189" s="2" t="str">
        <f t="shared" si="32"/>
        <v/>
      </c>
      <c r="F189" s="23" t="str">
        <f t="shared" si="42"/>
        <v/>
      </c>
      <c r="G189" s="59" t="str">
        <f t="shared" si="33"/>
        <v/>
      </c>
      <c r="H189" s="9"/>
      <c r="I189" s="2"/>
      <c r="J189" s="149"/>
      <c r="K189" s="153" t="str">
        <f t="shared" si="37"/>
        <v/>
      </c>
      <c r="L189" s="28" t="str">
        <f t="shared" si="43"/>
        <v/>
      </c>
      <c r="M189" s="23" t="str">
        <f t="shared" si="38"/>
        <v/>
      </c>
      <c r="N189" s="59" t="str">
        <f t="shared" si="34"/>
        <v/>
      </c>
      <c r="O189" s="16"/>
      <c r="Q189" s="149"/>
      <c r="R189" s="153" t="str">
        <f t="shared" si="39"/>
        <v/>
      </c>
      <c r="S189" s="28" t="str">
        <f t="shared" si="40"/>
        <v/>
      </c>
      <c r="T189" s="56" t="str">
        <f t="shared" si="41"/>
        <v/>
      </c>
      <c r="U189" s="62" t="str">
        <f t="shared" si="35"/>
        <v/>
      </c>
    </row>
    <row r="190" spans="3:21">
      <c r="C190" s="149"/>
      <c r="D190" s="153" t="str">
        <f t="shared" si="36"/>
        <v/>
      </c>
      <c r="E190" s="2" t="str">
        <f t="shared" si="32"/>
        <v/>
      </c>
      <c r="F190" s="23" t="str">
        <f t="shared" si="42"/>
        <v/>
      </c>
      <c r="G190" s="59" t="str">
        <f t="shared" si="33"/>
        <v/>
      </c>
      <c r="H190" s="9"/>
      <c r="I190" s="2"/>
      <c r="J190" s="149"/>
      <c r="K190" s="153" t="str">
        <f t="shared" si="37"/>
        <v/>
      </c>
      <c r="L190" s="28" t="str">
        <f t="shared" si="43"/>
        <v/>
      </c>
      <c r="M190" s="23" t="str">
        <f t="shared" si="38"/>
        <v/>
      </c>
      <c r="N190" s="59" t="str">
        <f t="shared" si="34"/>
        <v/>
      </c>
      <c r="O190" s="16"/>
      <c r="Q190" s="149"/>
      <c r="R190" s="153" t="str">
        <f t="shared" si="39"/>
        <v/>
      </c>
      <c r="S190" s="28" t="str">
        <f t="shared" si="40"/>
        <v/>
      </c>
      <c r="T190" s="56" t="str">
        <f t="shared" si="41"/>
        <v/>
      </c>
      <c r="U190" s="62" t="str">
        <f t="shared" si="35"/>
        <v/>
      </c>
    </row>
    <row r="191" spans="3:21">
      <c r="C191" s="149"/>
      <c r="D191" s="153" t="str">
        <f t="shared" si="36"/>
        <v/>
      </c>
      <c r="E191" s="2" t="str">
        <f t="shared" si="32"/>
        <v/>
      </c>
      <c r="F191" s="23" t="str">
        <f t="shared" si="42"/>
        <v/>
      </c>
      <c r="G191" s="59" t="str">
        <f t="shared" si="33"/>
        <v/>
      </c>
      <c r="H191" s="9"/>
      <c r="I191" s="2"/>
      <c r="J191" s="149"/>
      <c r="K191" s="153" t="str">
        <f t="shared" si="37"/>
        <v/>
      </c>
      <c r="L191" s="28" t="str">
        <f t="shared" si="43"/>
        <v/>
      </c>
      <c r="M191" s="23" t="str">
        <f t="shared" si="38"/>
        <v/>
      </c>
      <c r="N191" s="59" t="str">
        <f t="shared" si="34"/>
        <v/>
      </c>
      <c r="O191" s="16"/>
      <c r="Q191" s="149"/>
      <c r="R191" s="153" t="str">
        <f t="shared" si="39"/>
        <v/>
      </c>
      <c r="S191" s="28" t="str">
        <f t="shared" si="40"/>
        <v/>
      </c>
      <c r="T191" s="56" t="str">
        <f t="shared" si="41"/>
        <v/>
      </c>
      <c r="U191" s="62" t="str">
        <f t="shared" si="35"/>
        <v/>
      </c>
    </row>
    <row r="192" spans="3:21">
      <c r="C192" s="149"/>
      <c r="D192" s="153" t="str">
        <f t="shared" si="36"/>
        <v/>
      </c>
      <c r="E192" s="2" t="str">
        <f t="shared" si="32"/>
        <v/>
      </c>
      <c r="F192" s="23" t="str">
        <f t="shared" si="42"/>
        <v/>
      </c>
      <c r="G192" s="59" t="str">
        <f t="shared" si="33"/>
        <v/>
      </c>
      <c r="H192" s="9"/>
      <c r="I192" s="2"/>
      <c r="J192" s="149"/>
      <c r="K192" s="153" t="str">
        <f t="shared" si="37"/>
        <v/>
      </c>
      <c r="L192" s="28" t="str">
        <f t="shared" si="43"/>
        <v/>
      </c>
      <c r="M192" s="23" t="str">
        <f t="shared" si="38"/>
        <v/>
      </c>
      <c r="N192" s="59" t="str">
        <f t="shared" si="34"/>
        <v/>
      </c>
      <c r="O192" s="16"/>
      <c r="Q192" s="149"/>
      <c r="R192" s="153" t="str">
        <f t="shared" si="39"/>
        <v/>
      </c>
      <c r="S192" s="28" t="str">
        <f t="shared" si="40"/>
        <v/>
      </c>
      <c r="T192" s="56" t="str">
        <f t="shared" si="41"/>
        <v/>
      </c>
      <c r="U192" s="62" t="str">
        <f t="shared" si="35"/>
        <v/>
      </c>
    </row>
    <row r="193" spans="3:21">
      <c r="C193" s="149"/>
      <c r="D193" s="153" t="str">
        <f t="shared" si="36"/>
        <v/>
      </c>
      <c r="E193" s="2" t="str">
        <f t="shared" si="32"/>
        <v/>
      </c>
      <c r="F193" s="23" t="str">
        <f t="shared" si="42"/>
        <v/>
      </c>
      <c r="G193" s="59" t="str">
        <f t="shared" si="33"/>
        <v/>
      </c>
      <c r="H193" s="9"/>
      <c r="I193" s="2"/>
      <c r="J193" s="149"/>
      <c r="K193" s="153" t="str">
        <f t="shared" si="37"/>
        <v/>
      </c>
      <c r="L193" s="28" t="str">
        <f t="shared" si="43"/>
        <v/>
      </c>
      <c r="M193" s="23" t="str">
        <f t="shared" si="38"/>
        <v/>
      </c>
      <c r="N193" s="59" t="str">
        <f t="shared" si="34"/>
        <v/>
      </c>
      <c r="O193" s="16"/>
      <c r="Q193" s="149"/>
      <c r="R193" s="153" t="str">
        <f t="shared" si="39"/>
        <v/>
      </c>
      <c r="S193" s="28" t="str">
        <f t="shared" si="40"/>
        <v/>
      </c>
      <c r="T193" s="56" t="str">
        <f t="shared" si="41"/>
        <v/>
      </c>
      <c r="U193" s="62" t="str">
        <f t="shared" si="35"/>
        <v/>
      </c>
    </row>
    <row r="194" spans="3:21">
      <c r="C194" s="149"/>
      <c r="D194" s="153" t="str">
        <f t="shared" si="36"/>
        <v/>
      </c>
      <c r="E194" s="2" t="str">
        <f t="shared" si="32"/>
        <v/>
      </c>
      <c r="F194" s="23" t="str">
        <f t="shared" si="42"/>
        <v/>
      </c>
      <c r="G194" s="59" t="str">
        <f t="shared" si="33"/>
        <v/>
      </c>
      <c r="H194" s="9"/>
      <c r="I194" s="2"/>
      <c r="J194" s="149"/>
      <c r="K194" s="153" t="str">
        <f t="shared" si="37"/>
        <v/>
      </c>
      <c r="L194" s="28" t="str">
        <f t="shared" si="43"/>
        <v/>
      </c>
      <c r="M194" s="23" t="str">
        <f t="shared" si="38"/>
        <v/>
      </c>
      <c r="N194" s="59" t="str">
        <f t="shared" si="34"/>
        <v/>
      </c>
      <c r="O194" s="16"/>
      <c r="Q194" s="149"/>
      <c r="R194" s="153" t="str">
        <f t="shared" si="39"/>
        <v/>
      </c>
      <c r="S194" s="28" t="str">
        <f t="shared" si="40"/>
        <v/>
      </c>
      <c r="T194" s="56" t="str">
        <f t="shared" si="41"/>
        <v/>
      </c>
      <c r="U194" s="62" t="str">
        <f t="shared" si="35"/>
        <v/>
      </c>
    </row>
    <row r="195" spans="3:21">
      <c r="C195" s="149"/>
      <c r="D195" s="153" t="str">
        <f t="shared" si="36"/>
        <v/>
      </c>
      <c r="E195" s="2" t="str">
        <f t="shared" si="32"/>
        <v/>
      </c>
      <c r="F195" s="23" t="str">
        <f t="shared" si="42"/>
        <v/>
      </c>
      <c r="G195" s="59" t="str">
        <f t="shared" si="33"/>
        <v/>
      </c>
      <c r="H195" s="9"/>
      <c r="I195" s="2"/>
      <c r="J195" s="149"/>
      <c r="K195" s="153" t="str">
        <f t="shared" si="37"/>
        <v/>
      </c>
      <c r="L195" s="28" t="str">
        <f t="shared" si="43"/>
        <v/>
      </c>
      <c r="M195" s="23" t="str">
        <f t="shared" si="38"/>
        <v/>
      </c>
      <c r="N195" s="59" t="str">
        <f t="shared" si="34"/>
        <v/>
      </c>
      <c r="O195" s="16"/>
      <c r="Q195" s="149"/>
      <c r="R195" s="153" t="str">
        <f t="shared" si="39"/>
        <v/>
      </c>
      <c r="S195" s="28" t="str">
        <f t="shared" si="40"/>
        <v/>
      </c>
      <c r="T195" s="56" t="str">
        <f t="shared" si="41"/>
        <v/>
      </c>
      <c r="U195" s="62" t="str">
        <f t="shared" si="35"/>
        <v/>
      </c>
    </row>
    <row r="196" spans="3:21">
      <c r="C196" s="149"/>
      <c r="D196" s="153" t="str">
        <f t="shared" si="36"/>
        <v/>
      </c>
      <c r="E196" s="2" t="str">
        <f t="shared" si="32"/>
        <v/>
      </c>
      <c r="F196" s="23" t="str">
        <f t="shared" si="42"/>
        <v/>
      </c>
      <c r="G196" s="59" t="str">
        <f t="shared" si="33"/>
        <v/>
      </c>
      <c r="H196" s="9"/>
      <c r="I196" s="2"/>
      <c r="J196" s="149"/>
      <c r="K196" s="153" t="str">
        <f t="shared" si="37"/>
        <v/>
      </c>
      <c r="L196" s="28" t="str">
        <f t="shared" si="43"/>
        <v/>
      </c>
      <c r="M196" s="23" t="str">
        <f t="shared" si="38"/>
        <v/>
      </c>
      <c r="N196" s="59" t="str">
        <f t="shared" si="34"/>
        <v/>
      </c>
      <c r="O196" s="16"/>
      <c r="Q196" s="149"/>
      <c r="R196" s="153" t="str">
        <f t="shared" si="39"/>
        <v/>
      </c>
      <c r="S196" s="28" t="str">
        <f t="shared" si="40"/>
        <v/>
      </c>
      <c r="T196" s="56" t="str">
        <f t="shared" si="41"/>
        <v/>
      </c>
      <c r="U196" s="62" t="str">
        <f t="shared" si="35"/>
        <v/>
      </c>
    </row>
    <row r="197" spans="3:21">
      <c r="C197" s="149"/>
      <c r="D197" s="153" t="str">
        <f t="shared" si="36"/>
        <v/>
      </c>
      <c r="E197" s="2" t="str">
        <f t="shared" si="32"/>
        <v/>
      </c>
      <c r="F197" s="23" t="str">
        <f t="shared" si="42"/>
        <v/>
      </c>
      <c r="G197" s="59" t="str">
        <f t="shared" si="33"/>
        <v/>
      </c>
      <c r="H197" s="9"/>
      <c r="I197" s="2"/>
      <c r="J197" s="149"/>
      <c r="K197" s="153" t="str">
        <f t="shared" si="37"/>
        <v/>
      </c>
      <c r="L197" s="28" t="str">
        <f t="shared" si="43"/>
        <v/>
      </c>
      <c r="M197" s="23" t="str">
        <f t="shared" si="38"/>
        <v/>
      </c>
      <c r="N197" s="59" t="str">
        <f t="shared" si="34"/>
        <v/>
      </c>
      <c r="O197" s="16"/>
      <c r="Q197" s="149"/>
      <c r="R197" s="153" t="str">
        <f t="shared" si="39"/>
        <v/>
      </c>
      <c r="S197" s="28" t="str">
        <f t="shared" si="40"/>
        <v/>
      </c>
      <c r="T197" s="56" t="str">
        <f t="shared" si="41"/>
        <v/>
      </c>
      <c r="U197" s="62" t="str">
        <f t="shared" si="35"/>
        <v/>
      </c>
    </row>
    <row r="198" spans="3:21">
      <c r="C198" s="149"/>
      <c r="D198" s="153" t="str">
        <f t="shared" si="36"/>
        <v/>
      </c>
      <c r="E198" s="2" t="str">
        <f t="shared" si="32"/>
        <v/>
      </c>
      <c r="F198" s="23" t="str">
        <f t="shared" si="42"/>
        <v/>
      </c>
      <c r="G198" s="59" t="str">
        <f t="shared" si="33"/>
        <v/>
      </c>
      <c r="H198" s="9"/>
      <c r="I198" s="2"/>
      <c r="J198" s="149"/>
      <c r="K198" s="153" t="str">
        <f t="shared" si="37"/>
        <v/>
      </c>
      <c r="L198" s="28" t="str">
        <f t="shared" si="43"/>
        <v/>
      </c>
      <c r="M198" s="23" t="str">
        <f t="shared" si="38"/>
        <v/>
      </c>
      <c r="N198" s="59" t="str">
        <f t="shared" si="34"/>
        <v/>
      </c>
      <c r="O198" s="16"/>
      <c r="Q198" s="149"/>
      <c r="R198" s="153" t="str">
        <f t="shared" si="39"/>
        <v/>
      </c>
      <c r="S198" s="28" t="str">
        <f t="shared" si="40"/>
        <v/>
      </c>
      <c r="T198" s="56" t="str">
        <f t="shared" si="41"/>
        <v/>
      </c>
      <c r="U198" s="62" t="str">
        <f t="shared" si="35"/>
        <v/>
      </c>
    </row>
    <row r="199" spans="3:21">
      <c r="C199" s="149"/>
      <c r="D199" s="153" t="str">
        <f t="shared" si="36"/>
        <v/>
      </c>
      <c r="E199" s="2" t="str">
        <f t="shared" si="32"/>
        <v/>
      </c>
      <c r="F199" s="23" t="str">
        <f t="shared" si="42"/>
        <v/>
      </c>
      <c r="G199" s="59" t="str">
        <f t="shared" si="33"/>
        <v/>
      </c>
      <c r="H199" s="9"/>
      <c r="I199" s="2"/>
      <c r="J199" s="149"/>
      <c r="K199" s="153" t="str">
        <f t="shared" si="37"/>
        <v/>
      </c>
      <c r="L199" s="28" t="str">
        <f t="shared" si="43"/>
        <v/>
      </c>
      <c r="M199" s="23" t="str">
        <f t="shared" si="38"/>
        <v/>
      </c>
      <c r="N199" s="59" t="str">
        <f t="shared" si="34"/>
        <v/>
      </c>
      <c r="O199" s="16"/>
      <c r="Q199" s="149"/>
      <c r="R199" s="153" t="str">
        <f t="shared" si="39"/>
        <v/>
      </c>
      <c r="S199" s="28" t="str">
        <f t="shared" si="40"/>
        <v/>
      </c>
      <c r="T199" s="56" t="str">
        <f t="shared" si="41"/>
        <v/>
      </c>
      <c r="U199" s="62" t="str">
        <f t="shared" si="35"/>
        <v/>
      </c>
    </row>
    <row r="200" spans="3:21">
      <c r="C200" s="149"/>
      <c r="D200" s="153" t="str">
        <f t="shared" si="36"/>
        <v/>
      </c>
      <c r="E200" s="2" t="str">
        <f t="shared" si="32"/>
        <v/>
      </c>
      <c r="F200" s="23" t="str">
        <f t="shared" si="42"/>
        <v/>
      </c>
      <c r="G200" s="59" t="str">
        <f t="shared" si="33"/>
        <v/>
      </c>
      <c r="H200" s="9"/>
      <c r="I200" s="2"/>
      <c r="J200" s="149"/>
      <c r="K200" s="153" t="str">
        <f t="shared" si="37"/>
        <v/>
      </c>
      <c r="L200" s="28" t="str">
        <f t="shared" si="43"/>
        <v/>
      </c>
      <c r="M200" s="23" t="str">
        <f t="shared" si="38"/>
        <v/>
      </c>
      <c r="N200" s="59" t="str">
        <f t="shared" si="34"/>
        <v/>
      </c>
      <c r="O200" s="16"/>
      <c r="Q200" s="149"/>
      <c r="R200" s="153" t="str">
        <f t="shared" si="39"/>
        <v/>
      </c>
      <c r="S200" s="28" t="str">
        <f t="shared" si="40"/>
        <v/>
      </c>
      <c r="T200" s="56" t="str">
        <f t="shared" si="41"/>
        <v/>
      </c>
      <c r="U200" s="62" t="str">
        <f t="shared" si="35"/>
        <v/>
      </c>
    </row>
    <row r="201" spans="3:21">
      <c r="C201" s="149"/>
      <c r="D201" s="153" t="str">
        <f t="shared" si="36"/>
        <v/>
      </c>
      <c r="E201" s="2" t="str">
        <f t="shared" si="32"/>
        <v/>
      </c>
      <c r="F201" s="23" t="str">
        <f t="shared" si="42"/>
        <v/>
      </c>
      <c r="G201" s="59" t="str">
        <f t="shared" si="33"/>
        <v/>
      </c>
      <c r="H201" s="9"/>
      <c r="I201" s="2"/>
      <c r="J201" s="149"/>
      <c r="K201" s="153" t="str">
        <f t="shared" si="37"/>
        <v/>
      </c>
      <c r="L201" s="28" t="str">
        <f t="shared" si="43"/>
        <v/>
      </c>
      <c r="M201" s="23" t="str">
        <f t="shared" si="38"/>
        <v/>
      </c>
      <c r="N201" s="59" t="str">
        <f t="shared" si="34"/>
        <v/>
      </c>
      <c r="O201" s="16"/>
      <c r="Q201" s="149"/>
      <c r="R201" s="153" t="str">
        <f t="shared" si="39"/>
        <v/>
      </c>
      <c r="S201" s="28" t="str">
        <f t="shared" si="40"/>
        <v/>
      </c>
      <c r="T201" s="56" t="str">
        <f t="shared" si="41"/>
        <v/>
      </c>
      <c r="U201" s="62" t="str">
        <f t="shared" si="35"/>
        <v/>
      </c>
    </row>
    <row r="202" spans="3:21">
      <c r="C202" s="149"/>
      <c r="D202" s="153" t="str">
        <f t="shared" si="36"/>
        <v/>
      </c>
      <c r="E202" s="2" t="str">
        <f t="shared" si="32"/>
        <v/>
      </c>
      <c r="F202" s="23" t="str">
        <f t="shared" si="42"/>
        <v/>
      </c>
      <c r="G202" s="59" t="str">
        <f t="shared" si="33"/>
        <v/>
      </c>
      <c r="H202" s="9"/>
      <c r="I202" s="2"/>
      <c r="J202" s="149"/>
      <c r="K202" s="153" t="str">
        <f t="shared" si="37"/>
        <v/>
      </c>
      <c r="L202" s="28" t="str">
        <f t="shared" si="43"/>
        <v/>
      </c>
      <c r="M202" s="23" t="str">
        <f t="shared" si="38"/>
        <v/>
      </c>
      <c r="N202" s="59" t="str">
        <f t="shared" si="34"/>
        <v/>
      </c>
      <c r="O202" s="16"/>
      <c r="Q202" s="149"/>
      <c r="R202" s="153" t="str">
        <f t="shared" si="39"/>
        <v/>
      </c>
      <c r="S202" s="28" t="str">
        <f t="shared" si="40"/>
        <v/>
      </c>
      <c r="T202" s="56" t="str">
        <f t="shared" si="41"/>
        <v/>
      </c>
      <c r="U202" s="62" t="str">
        <f t="shared" si="35"/>
        <v/>
      </c>
    </row>
    <row r="203" spans="3:21">
      <c r="C203" s="149"/>
      <c r="D203" s="153" t="str">
        <f t="shared" si="36"/>
        <v/>
      </c>
      <c r="E203" s="2" t="str">
        <f t="shared" si="32"/>
        <v/>
      </c>
      <c r="F203" s="23" t="str">
        <f t="shared" si="42"/>
        <v/>
      </c>
      <c r="G203" s="59" t="str">
        <f t="shared" si="33"/>
        <v/>
      </c>
      <c r="H203" s="9"/>
      <c r="I203" s="2"/>
      <c r="J203" s="149"/>
      <c r="K203" s="153" t="str">
        <f t="shared" si="37"/>
        <v/>
      </c>
      <c r="L203" s="28" t="str">
        <f t="shared" si="43"/>
        <v/>
      </c>
      <c r="M203" s="23" t="str">
        <f t="shared" si="38"/>
        <v/>
      </c>
      <c r="N203" s="59" t="str">
        <f t="shared" si="34"/>
        <v/>
      </c>
      <c r="O203" s="16"/>
      <c r="Q203" s="149"/>
      <c r="R203" s="153" t="str">
        <f t="shared" si="39"/>
        <v/>
      </c>
      <c r="S203" s="28" t="str">
        <f t="shared" si="40"/>
        <v/>
      </c>
      <c r="T203" s="56" t="str">
        <f t="shared" si="41"/>
        <v/>
      </c>
      <c r="U203" s="62" t="str">
        <f t="shared" si="35"/>
        <v/>
      </c>
    </row>
    <row r="204" spans="3:21">
      <c r="C204" s="149"/>
      <c r="D204" s="153" t="str">
        <f t="shared" si="36"/>
        <v/>
      </c>
      <c r="E204" s="2" t="str">
        <f t="shared" si="32"/>
        <v/>
      </c>
      <c r="F204" s="23" t="str">
        <f t="shared" si="42"/>
        <v/>
      </c>
      <c r="G204" s="59" t="str">
        <f t="shared" si="33"/>
        <v/>
      </c>
      <c r="H204" s="9"/>
      <c r="I204" s="2"/>
      <c r="J204" s="149"/>
      <c r="K204" s="153" t="str">
        <f t="shared" si="37"/>
        <v/>
      </c>
      <c r="L204" s="28" t="str">
        <f t="shared" si="43"/>
        <v/>
      </c>
      <c r="M204" s="23" t="str">
        <f t="shared" si="38"/>
        <v/>
      </c>
      <c r="N204" s="59" t="str">
        <f t="shared" si="34"/>
        <v/>
      </c>
      <c r="O204" s="16"/>
      <c r="Q204" s="149"/>
      <c r="R204" s="153" t="str">
        <f t="shared" si="39"/>
        <v/>
      </c>
      <c r="S204" s="28" t="str">
        <f t="shared" si="40"/>
        <v/>
      </c>
      <c r="T204" s="56" t="str">
        <f t="shared" si="41"/>
        <v/>
      </c>
      <c r="U204" s="62" t="str">
        <f t="shared" si="35"/>
        <v/>
      </c>
    </row>
    <row r="205" spans="3:21">
      <c r="C205" s="149"/>
      <c r="D205" s="153" t="str">
        <f t="shared" si="36"/>
        <v/>
      </c>
      <c r="E205" s="2" t="str">
        <f t="shared" si="32"/>
        <v/>
      </c>
      <c r="F205" s="23" t="str">
        <f t="shared" si="42"/>
        <v/>
      </c>
      <c r="G205" s="59" t="str">
        <f t="shared" si="33"/>
        <v/>
      </c>
      <c r="H205" s="9"/>
      <c r="I205" s="2"/>
      <c r="J205" s="149"/>
      <c r="K205" s="153" t="str">
        <f t="shared" si="37"/>
        <v/>
      </c>
      <c r="L205" s="28" t="str">
        <f t="shared" si="43"/>
        <v/>
      </c>
      <c r="M205" s="23" t="str">
        <f t="shared" si="38"/>
        <v/>
      </c>
      <c r="N205" s="59" t="str">
        <f t="shared" si="34"/>
        <v/>
      </c>
      <c r="O205" s="16"/>
      <c r="Q205" s="149"/>
      <c r="R205" s="153" t="str">
        <f t="shared" si="39"/>
        <v/>
      </c>
      <c r="S205" s="28" t="str">
        <f t="shared" si="40"/>
        <v/>
      </c>
      <c r="T205" s="56" t="str">
        <f t="shared" si="41"/>
        <v/>
      </c>
      <c r="U205" s="62" t="str">
        <f t="shared" si="35"/>
        <v/>
      </c>
    </row>
    <row r="206" spans="3:21">
      <c r="C206" s="149"/>
      <c r="D206" s="153" t="str">
        <f t="shared" si="36"/>
        <v/>
      </c>
      <c r="E206" s="2" t="str">
        <f t="shared" si="32"/>
        <v/>
      </c>
      <c r="F206" s="23" t="str">
        <f t="shared" si="42"/>
        <v/>
      </c>
      <c r="G206" s="59" t="str">
        <f t="shared" si="33"/>
        <v/>
      </c>
      <c r="H206" s="9"/>
      <c r="I206" s="2"/>
      <c r="J206" s="149"/>
      <c r="K206" s="153" t="str">
        <f t="shared" si="37"/>
        <v/>
      </c>
      <c r="L206" s="28" t="str">
        <f t="shared" si="43"/>
        <v/>
      </c>
      <c r="M206" s="23" t="str">
        <f t="shared" si="38"/>
        <v/>
      </c>
      <c r="N206" s="59" t="str">
        <f t="shared" si="34"/>
        <v/>
      </c>
      <c r="O206" s="16"/>
      <c r="Q206" s="149"/>
      <c r="R206" s="153" t="str">
        <f t="shared" si="39"/>
        <v/>
      </c>
      <c r="S206" s="28" t="str">
        <f t="shared" si="40"/>
        <v/>
      </c>
      <c r="T206" s="56" t="str">
        <f t="shared" si="41"/>
        <v/>
      </c>
      <c r="U206" s="62" t="str">
        <f t="shared" si="35"/>
        <v/>
      </c>
    </row>
    <row r="207" spans="3:21">
      <c r="C207" s="149"/>
      <c r="D207" s="153" t="str">
        <f t="shared" si="36"/>
        <v/>
      </c>
      <c r="E207" s="2" t="str">
        <f t="shared" si="32"/>
        <v/>
      </c>
      <c r="F207" s="23" t="str">
        <f t="shared" si="42"/>
        <v/>
      </c>
      <c r="G207" s="59" t="str">
        <f t="shared" si="33"/>
        <v/>
      </c>
      <c r="H207" s="9"/>
      <c r="I207" s="2"/>
      <c r="J207" s="149"/>
      <c r="K207" s="153" t="str">
        <f t="shared" si="37"/>
        <v/>
      </c>
      <c r="L207" s="28" t="str">
        <f t="shared" si="43"/>
        <v/>
      </c>
      <c r="M207" s="23" t="str">
        <f t="shared" si="38"/>
        <v/>
      </c>
      <c r="N207" s="59" t="str">
        <f t="shared" si="34"/>
        <v/>
      </c>
      <c r="O207" s="16"/>
      <c r="Q207" s="149"/>
      <c r="R207" s="153" t="str">
        <f t="shared" si="39"/>
        <v/>
      </c>
      <c r="S207" s="28" t="str">
        <f t="shared" si="40"/>
        <v/>
      </c>
      <c r="T207" s="56" t="str">
        <f t="shared" si="41"/>
        <v/>
      </c>
      <c r="U207" s="62" t="str">
        <f t="shared" si="35"/>
        <v/>
      </c>
    </row>
    <row r="208" spans="3:21">
      <c r="C208" s="149"/>
      <c r="D208" s="153" t="str">
        <f t="shared" si="36"/>
        <v/>
      </c>
      <c r="E208" s="2" t="str">
        <f t="shared" si="32"/>
        <v/>
      </c>
      <c r="F208" s="23" t="str">
        <f t="shared" si="42"/>
        <v/>
      </c>
      <c r="G208" s="59" t="str">
        <f t="shared" si="33"/>
        <v/>
      </c>
      <c r="H208" s="9"/>
      <c r="I208" s="2"/>
      <c r="J208" s="149"/>
      <c r="K208" s="153" t="str">
        <f t="shared" si="37"/>
        <v/>
      </c>
      <c r="L208" s="28" t="str">
        <f t="shared" si="43"/>
        <v/>
      </c>
      <c r="M208" s="23" t="str">
        <f t="shared" si="38"/>
        <v/>
      </c>
      <c r="N208" s="59" t="str">
        <f t="shared" si="34"/>
        <v/>
      </c>
      <c r="O208" s="16"/>
      <c r="Q208" s="149"/>
      <c r="R208" s="153" t="str">
        <f t="shared" si="39"/>
        <v/>
      </c>
      <c r="S208" s="28" t="str">
        <f t="shared" si="40"/>
        <v/>
      </c>
      <c r="T208" s="56" t="str">
        <f t="shared" si="41"/>
        <v/>
      </c>
      <c r="U208" s="62" t="str">
        <f t="shared" si="35"/>
        <v/>
      </c>
    </row>
    <row r="209" spans="3:21">
      <c r="C209" s="149"/>
      <c r="D209" s="153" t="str">
        <f t="shared" si="36"/>
        <v/>
      </c>
      <c r="E209" s="2" t="str">
        <f t="shared" si="32"/>
        <v/>
      </c>
      <c r="F209" s="23" t="str">
        <f t="shared" si="42"/>
        <v/>
      </c>
      <c r="G209" s="59" t="str">
        <f t="shared" si="33"/>
        <v/>
      </c>
      <c r="H209" s="9"/>
      <c r="I209" s="2"/>
      <c r="J209" s="149"/>
      <c r="K209" s="153" t="str">
        <f t="shared" si="37"/>
        <v/>
      </c>
      <c r="L209" s="28" t="str">
        <f t="shared" si="43"/>
        <v/>
      </c>
      <c r="M209" s="23" t="str">
        <f t="shared" si="38"/>
        <v/>
      </c>
      <c r="N209" s="59" t="str">
        <f t="shared" si="34"/>
        <v/>
      </c>
      <c r="O209" s="16"/>
      <c r="Q209" s="149"/>
      <c r="R209" s="153" t="str">
        <f t="shared" si="39"/>
        <v/>
      </c>
      <c r="S209" s="28" t="str">
        <f t="shared" si="40"/>
        <v/>
      </c>
      <c r="T209" s="56" t="str">
        <f t="shared" si="41"/>
        <v/>
      </c>
      <c r="U209" s="62" t="str">
        <f t="shared" si="35"/>
        <v/>
      </c>
    </row>
    <row r="210" spans="3:21">
      <c r="C210" s="149"/>
      <c r="D210" s="153" t="str">
        <f t="shared" si="36"/>
        <v/>
      </c>
      <c r="E210" s="2" t="str">
        <f t="shared" si="32"/>
        <v/>
      </c>
      <c r="F210" s="23" t="str">
        <f t="shared" si="42"/>
        <v/>
      </c>
      <c r="G210" s="59" t="str">
        <f t="shared" si="33"/>
        <v/>
      </c>
      <c r="H210" s="9"/>
      <c r="I210" s="2"/>
      <c r="J210" s="149"/>
      <c r="K210" s="153" t="str">
        <f t="shared" si="37"/>
        <v/>
      </c>
      <c r="L210" s="28" t="str">
        <f t="shared" si="43"/>
        <v/>
      </c>
      <c r="M210" s="23" t="str">
        <f t="shared" si="38"/>
        <v/>
      </c>
      <c r="N210" s="59" t="str">
        <f t="shared" si="34"/>
        <v/>
      </c>
      <c r="O210" s="16"/>
      <c r="Q210" s="149"/>
      <c r="R210" s="153" t="str">
        <f t="shared" si="39"/>
        <v/>
      </c>
      <c r="S210" s="28" t="str">
        <f t="shared" si="40"/>
        <v/>
      </c>
      <c r="T210" s="56" t="str">
        <f t="shared" si="41"/>
        <v/>
      </c>
      <c r="U210" s="62" t="str">
        <f t="shared" si="35"/>
        <v/>
      </c>
    </row>
    <row r="211" spans="3:21">
      <c r="C211" s="149"/>
      <c r="D211" s="153" t="str">
        <f t="shared" si="36"/>
        <v/>
      </c>
      <c r="E211" s="2" t="str">
        <f t="shared" si="32"/>
        <v/>
      </c>
      <c r="F211" s="23" t="str">
        <f t="shared" si="42"/>
        <v/>
      </c>
      <c r="G211" s="59" t="str">
        <f t="shared" si="33"/>
        <v/>
      </c>
      <c r="H211" s="9"/>
      <c r="I211" s="2"/>
      <c r="J211" s="149"/>
      <c r="K211" s="153" t="str">
        <f t="shared" si="37"/>
        <v/>
      </c>
      <c r="L211" s="28" t="str">
        <f t="shared" si="43"/>
        <v/>
      </c>
      <c r="M211" s="23" t="str">
        <f t="shared" si="38"/>
        <v/>
      </c>
      <c r="N211" s="59" t="str">
        <f t="shared" si="34"/>
        <v/>
      </c>
      <c r="O211" s="16"/>
      <c r="Q211" s="149"/>
      <c r="R211" s="153" t="str">
        <f t="shared" si="39"/>
        <v/>
      </c>
      <c r="S211" s="28" t="str">
        <f t="shared" si="40"/>
        <v/>
      </c>
      <c r="T211" s="56" t="str">
        <f t="shared" si="41"/>
        <v/>
      </c>
      <c r="U211" s="62" t="str">
        <f t="shared" si="35"/>
        <v/>
      </c>
    </row>
    <row r="212" spans="3:21">
      <c r="C212" s="149"/>
      <c r="D212" s="153" t="str">
        <f t="shared" si="36"/>
        <v/>
      </c>
      <c r="E212" s="2" t="str">
        <f t="shared" si="32"/>
        <v/>
      </c>
      <c r="F212" s="23" t="str">
        <f t="shared" si="42"/>
        <v/>
      </c>
      <c r="G212" s="59" t="str">
        <f t="shared" si="33"/>
        <v/>
      </c>
      <c r="H212" s="9"/>
      <c r="I212" s="2"/>
      <c r="J212" s="149"/>
      <c r="K212" s="153" t="str">
        <f t="shared" si="37"/>
        <v/>
      </c>
      <c r="L212" s="28" t="str">
        <f t="shared" si="43"/>
        <v/>
      </c>
      <c r="M212" s="23" t="str">
        <f t="shared" si="38"/>
        <v/>
      </c>
      <c r="N212" s="59" t="str">
        <f t="shared" si="34"/>
        <v/>
      </c>
      <c r="O212" s="16"/>
      <c r="Q212" s="149"/>
      <c r="R212" s="153" t="str">
        <f t="shared" si="39"/>
        <v/>
      </c>
      <c r="S212" s="28" t="str">
        <f t="shared" si="40"/>
        <v/>
      </c>
      <c r="T212" s="56" t="str">
        <f t="shared" si="41"/>
        <v/>
      </c>
      <c r="U212" s="62" t="str">
        <f t="shared" si="35"/>
        <v/>
      </c>
    </row>
    <row r="213" spans="3:21">
      <c r="C213" s="149"/>
      <c r="D213" s="153" t="str">
        <f t="shared" si="36"/>
        <v/>
      </c>
      <c r="E213" s="2" t="str">
        <f t="shared" si="32"/>
        <v/>
      </c>
      <c r="F213" s="23" t="str">
        <f t="shared" si="42"/>
        <v/>
      </c>
      <c r="G213" s="59" t="str">
        <f t="shared" si="33"/>
        <v/>
      </c>
      <c r="H213" s="9"/>
      <c r="I213" s="2"/>
      <c r="J213" s="149"/>
      <c r="K213" s="153" t="str">
        <f t="shared" si="37"/>
        <v/>
      </c>
      <c r="L213" s="28" t="str">
        <f t="shared" si="43"/>
        <v/>
      </c>
      <c r="M213" s="23" t="str">
        <f t="shared" si="38"/>
        <v/>
      </c>
      <c r="N213" s="59" t="str">
        <f t="shared" si="34"/>
        <v/>
      </c>
      <c r="O213" s="16"/>
      <c r="Q213" s="149"/>
      <c r="R213" s="153" t="str">
        <f t="shared" si="39"/>
        <v/>
      </c>
      <c r="S213" s="28" t="str">
        <f t="shared" si="40"/>
        <v/>
      </c>
      <c r="T213" s="56" t="str">
        <f t="shared" si="41"/>
        <v/>
      </c>
      <c r="U213" s="62" t="str">
        <f t="shared" si="35"/>
        <v/>
      </c>
    </row>
    <row r="214" spans="3:21">
      <c r="C214" s="149"/>
      <c r="D214" s="153" t="str">
        <f t="shared" si="36"/>
        <v/>
      </c>
      <c r="E214" s="2" t="str">
        <f t="shared" si="32"/>
        <v/>
      </c>
      <c r="F214" s="23" t="str">
        <f t="shared" si="42"/>
        <v/>
      </c>
      <c r="G214" s="59" t="str">
        <f t="shared" si="33"/>
        <v/>
      </c>
      <c r="H214" s="9"/>
      <c r="I214" s="2"/>
      <c r="J214" s="149"/>
      <c r="K214" s="153" t="str">
        <f t="shared" si="37"/>
        <v/>
      </c>
      <c r="L214" s="28" t="str">
        <f t="shared" si="43"/>
        <v/>
      </c>
      <c r="M214" s="23" t="str">
        <f t="shared" si="38"/>
        <v/>
      </c>
      <c r="N214" s="59" t="str">
        <f t="shared" si="34"/>
        <v/>
      </c>
      <c r="O214" s="16"/>
      <c r="Q214" s="149"/>
      <c r="R214" s="153" t="str">
        <f t="shared" si="39"/>
        <v/>
      </c>
      <c r="S214" s="28" t="str">
        <f t="shared" si="40"/>
        <v/>
      </c>
      <c r="T214" s="56" t="str">
        <f t="shared" si="41"/>
        <v/>
      </c>
      <c r="U214" s="62" t="str">
        <f t="shared" si="35"/>
        <v/>
      </c>
    </row>
    <row r="215" spans="3:21">
      <c r="C215" s="149"/>
      <c r="D215" s="153" t="str">
        <f t="shared" si="36"/>
        <v/>
      </c>
      <c r="E215" s="2" t="str">
        <f t="shared" si="32"/>
        <v/>
      </c>
      <c r="F215" s="23" t="str">
        <f t="shared" si="42"/>
        <v/>
      </c>
      <c r="G215" s="59" t="str">
        <f t="shared" si="33"/>
        <v/>
      </c>
      <c r="H215" s="9"/>
      <c r="I215" s="2"/>
      <c r="J215" s="149"/>
      <c r="K215" s="153" t="str">
        <f t="shared" si="37"/>
        <v/>
      </c>
      <c r="L215" s="28" t="str">
        <f t="shared" si="43"/>
        <v/>
      </c>
      <c r="M215" s="23" t="str">
        <f t="shared" si="38"/>
        <v/>
      </c>
      <c r="N215" s="59" t="str">
        <f t="shared" si="34"/>
        <v/>
      </c>
      <c r="O215" s="16"/>
      <c r="Q215" s="149"/>
      <c r="R215" s="153" t="str">
        <f t="shared" si="39"/>
        <v/>
      </c>
      <c r="S215" s="28" t="str">
        <f t="shared" si="40"/>
        <v/>
      </c>
      <c r="T215" s="56" t="str">
        <f t="shared" si="41"/>
        <v/>
      </c>
      <c r="U215" s="62" t="str">
        <f t="shared" si="35"/>
        <v/>
      </c>
    </row>
    <row r="216" spans="3:21">
      <c r="C216" s="149"/>
      <c r="D216" s="153" t="str">
        <f t="shared" si="36"/>
        <v/>
      </c>
      <c r="E216" s="2" t="str">
        <f t="shared" si="32"/>
        <v/>
      </c>
      <c r="F216" s="23" t="str">
        <f t="shared" si="42"/>
        <v/>
      </c>
      <c r="G216" s="59" t="str">
        <f t="shared" si="33"/>
        <v/>
      </c>
      <c r="H216" s="9"/>
      <c r="I216" s="2"/>
      <c r="J216" s="149"/>
      <c r="K216" s="153" t="str">
        <f t="shared" si="37"/>
        <v/>
      </c>
      <c r="L216" s="28" t="str">
        <f t="shared" si="43"/>
        <v/>
      </c>
      <c r="M216" s="23" t="str">
        <f t="shared" si="38"/>
        <v/>
      </c>
      <c r="N216" s="59" t="str">
        <f t="shared" si="34"/>
        <v/>
      </c>
      <c r="O216" s="16"/>
      <c r="Q216" s="149"/>
      <c r="R216" s="153" t="str">
        <f t="shared" si="39"/>
        <v/>
      </c>
      <c r="S216" s="28" t="str">
        <f t="shared" si="40"/>
        <v/>
      </c>
      <c r="T216" s="56" t="str">
        <f t="shared" si="41"/>
        <v/>
      </c>
      <c r="U216" s="62" t="str">
        <f t="shared" si="35"/>
        <v/>
      </c>
    </row>
    <row r="217" spans="3:21">
      <c r="C217" s="149"/>
      <c r="D217" s="153" t="str">
        <f t="shared" si="36"/>
        <v/>
      </c>
      <c r="E217" s="2" t="str">
        <f t="shared" si="32"/>
        <v/>
      </c>
      <c r="F217" s="23" t="str">
        <f t="shared" si="42"/>
        <v/>
      </c>
      <c r="G217" s="59" t="str">
        <f t="shared" si="33"/>
        <v/>
      </c>
      <c r="H217" s="9"/>
      <c r="I217" s="2"/>
      <c r="J217" s="149"/>
      <c r="K217" s="153" t="str">
        <f t="shared" si="37"/>
        <v/>
      </c>
      <c r="L217" s="28" t="str">
        <f t="shared" si="43"/>
        <v/>
      </c>
      <c r="M217" s="23" t="str">
        <f t="shared" si="38"/>
        <v/>
      </c>
      <c r="N217" s="59" t="str">
        <f t="shared" si="34"/>
        <v/>
      </c>
      <c r="O217" s="16"/>
      <c r="Q217" s="149"/>
      <c r="R217" s="153" t="str">
        <f t="shared" si="39"/>
        <v/>
      </c>
      <c r="S217" s="28" t="str">
        <f t="shared" si="40"/>
        <v/>
      </c>
      <c r="T217" s="56" t="str">
        <f t="shared" si="41"/>
        <v/>
      </c>
      <c r="U217" s="62" t="str">
        <f t="shared" si="35"/>
        <v/>
      </c>
    </row>
    <row r="218" spans="3:21">
      <c r="C218" s="149"/>
      <c r="D218" s="153" t="str">
        <f t="shared" si="36"/>
        <v/>
      </c>
      <c r="E218" s="2" t="str">
        <f t="shared" si="32"/>
        <v/>
      </c>
      <c r="F218" s="23" t="str">
        <f t="shared" si="42"/>
        <v/>
      </c>
      <c r="G218" s="59" t="str">
        <f t="shared" si="33"/>
        <v/>
      </c>
      <c r="H218" s="9"/>
      <c r="I218" s="2"/>
      <c r="J218" s="149"/>
      <c r="K218" s="153" t="str">
        <f t="shared" si="37"/>
        <v/>
      </c>
      <c r="L218" s="28" t="str">
        <f t="shared" si="43"/>
        <v/>
      </c>
      <c r="M218" s="23" t="str">
        <f t="shared" si="38"/>
        <v/>
      </c>
      <c r="N218" s="59" t="str">
        <f t="shared" si="34"/>
        <v/>
      </c>
      <c r="O218" s="16"/>
      <c r="Q218" s="149"/>
      <c r="R218" s="153" t="str">
        <f t="shared" si="39"/>
        <v/>
      </c>
      <c r="S218" s="28" t="str">
        <f t="shared" si="40"/>
        <v/>
      </c>
      <c r="T218" s="56" t="str">
        <f t="shared" si="41"/>
        <v/>
      </c>
      <c r="U218" s="62" t="str">
        <f t="shared" si="35"/>
        <v/>
      </c>
    </row>
    <row r="219" spans="3:21">
      <c r="C219" s="149"/>
      <c r="D219" s="153" t="str">
        <f t="shared" si="36"/>
        <v/>
      </c>
      <c r="E219" s="2" t="str">
        <f t="shared" si="32"/>
        <v/>
      </c>
      <c r="F219" s="23" t="str">
        <f t="shared" si="42"/>
        <v/>
      </c>
      <c r="G219" s="59" t="str">
        <f t="shared" si="33"/>
        <v/>
      </c>
      <c r="H219" s="9"/>
      <c r="I219" s="2"/>
      <c r="J219" s="149"/>
      <c r="K219" s="153" t="str">
        <f t="shared" si="37"/>
        <v/>
      </c>
      <c r="L219" s="28" t="str">
        <f t="shared" si="43"/>
        <v/>
      </c>
      <c r="M219" s="23" t="str">
        <f t="shared" si="38"/>
        <v/>
      </c>
      <c r="N219" s="59" t="str">
        <f t="shared" si="34"/>
        <v/>
      </c>
      <c r="O219" s="16"/>
      <c r="Q219" s="149"/>
      <c r="R219" s="153" t="str">
        <f t="shared" si="39"/>
        <v/>
      </c>
      <c r="S219" s="28" t="str">
        <f t="shared" si="40"/>
        <v/>
      </c>
      <c r="T219" s="56" t="str">
        <f t="shared" si="41"/>
        <v/>
      </c>
      <c r="U219" s="62" t="str">
        <f t="shared" si="35"/>
        <v/>
      </c>
    </row>
    <row r="220" spans="3:21">
      <c r="C220" s="149"/>
      <c r="D220" s="153" t="str">
        <f t="shared" si="36"/>
        <v/>
      </c>
      <c r="E220" s="2" t="str">
        <f t="shared" ref="E220:E283" si="44">IF(ISNUMBER(C220),E$37/10^(($C220-E$39)/E$38),"")</f>
        <v/>
      </c>
      <c r="F220" s="23" t="str">
        <f t="shared" si="42"/>
        <v/>
      </c>
      <c r="G220" s="59" t="str">
        <f t="shared" si="33"/>
        <v/>
      </c>
      <c r="H220" s="9"/>
      <c r="I220" s="2"/>
      <c r="J220" s="149"/>
      <c r="K220" s="153" t="str">
        <f t="shared" si="37"/>
        <v/>
      </c>
      <c r="L220" s="28" t="str">
        <f t="shared" si="43"/>
        <v/>
      </c>
      <c r="M220" s="23" t="str">
        <f t="shared" si="38"/>
        <v/>
      </c>
      <c r="N220" s="59" t="str">
        <f t="shared" si="34"/>
        <v/>
      </c>
      <c r="O220" s="16"/>
      <c r="Q220" s="149"/>
      <c r="R220" s="153" t="str">
        <f t="shared" si="39"/>
        <v/>
      </c>
      <c r="S220" s="28" t="str">
        <f t="shared" si="40"/>
        <v/>
      </c>
      <c r="T220" s="56" t="str">
        <f t="shared" si="41"/>
        <v/>
      </c>
      <c r="U220" s="62" t="str">
        <f t="shared" si="35"/>
        <v/>
      </c>
    </row>
    <row r="221" spans="3:21">
      <c r="C221" s="149"/>
      <c r="D221" s="153" t="str">
        <f t="shared" si="36"/>
        <v/>
      </c>
      <c r="E221" s="2" t="str">
        <f t="shared" si="44"/>
        <v/>
      </c>
      <c r="F221" s="23" t="str">
        <f t="shared" si="42"/>
        <v/>
      </c>
      <c r="G221" s="59" t="str">
        <f t="shared" si="33"/>
        <v/>
      </c>
      <c r="H221" s="9"/>
      <c r="I221" s="2"/>
      <c r="J221" s="149"/>
      <c r="K221" s="153" t="str">
        <f t="shared" si="37"/>
        <v/>
      </c>
      <c r="L221" s="28" t="str">
        <f t="shared" si="43"/>
        <v/>
      </c>
      <c r="M221" s="23" t="str">
        <f t="shared" si="38"/>
        <v/>
      </c>
      <c r="N221" s="59" t="str">
        <f t="shared" si="34"/>
        <v/>
      </c>
      <c r="O221" s="16"/>
      <c r="Q221" s="149"/>
      <c r="R221" s="153" t="str">
        <f t="shared" si="39"/>
        <v/>
      </c>
      <c r="S221" s="28" t="str">
        <f t="shared" si="40"/>
        <v/>
      </c>
      <c r="T221" s="56" t="str">
        <f t="shared" si="41"/>
        <v/>
      </c>
      <c r="U221" s="62" t="str">
        <f t="shared" si="35"/>
        <v/>
      </c>
    </row>
    <row r="222" spans="3:21">
      <c r="C222" s="149"/>
      <c r="D222" s="153" t="str">
        <f t="shared" si="36"/>
        <v/>
      </c>
      <c r="E222" s="2" t="str">
        <f t="shared" si="44"/>
        <v/>
      </c>
      <c r="F222" s="23" t="str">
        <f t="shared" si="42"/>
        <v/>
      </c>
      <c r="G222" s="59" t="str">
        <f t="shared" si="33"/>
        <v/>
      </c>
      <c r="H222" s="9"/>
      <c r="I222" s="2"/>
      <c r="J222" s="149"/>
      <c r="K222" s="153" t="str">
        <f t="shared" si="37"/>
        <v/>
      </c>
      <c r="L222" s="28" t="str">
        <f t="shared" si="43"/>
        <v/>
      </c>
      <c r="M222" s="23" t="str">
        <f t="shared" si="38"/>
        <v/>
      </c>
      <c r="N222" s="59" t="str">
        <f t="shared" si="34"/>
        <v/>
      </c>
      <c r="O222" s="16"/>
      <c r="Q222" s="149"/>
      <c r="R222" s="153" t="str">
        <f t="shared" si="39"/>
        <v/>
      </c>
      <c r="S222" s="28" t="str">
        <f t="shared" si="40"/>
        <v/>
      </c>
      <c r="T222" s="56" t="str">
        <f t="shared" si="41"/>
        <v/>
      </c>
      <c r="U222" s="62" t="str">
        <f t="shared" si="35"/>
        <v/>
      </c>
    </row>
    <row r="223" spans="3:21">
      <c r="C223" s="149"/>
      <c r="D223" s="153" t="str">
        <f t="shared" si="36"/>
        <v/>
      </c>
      <c r="E223" s="2" t="str">
        <f t="shared" si="44"/>
        <v/>
      </c>
      <c r="F223" s="23" t="str">
        <f t="shared" si="42"/>
        <v/>
      </c>
      <c r="G223" s="59" t="str">
        <f t="shared" si="33"/>
        <v/>
      </c>
      <c r="H223" s="9"/>
      <c r="I223" s="2"/>
      <c r="J223" s="149"/>
      <c r="K223" s="153" t="str">
        <f t="shared" si="37"/>
        <v/>
      </c>
      <c r="L223" s="28" t="str">
        <f t="shared" si="43"/>
        <v/>
      </c>
      <c r="M223" s="23" t="str">
        <f t="shared" si="38"/>
        <v/>
      </c>
      <c r="N223" s="59" t="str">
        <f t="shared" si="34"/>
        <v/>
      </c>
      <c r="O223" s="16"/>
      <c r="Q223" s="149"/>
      <c r="R223" s="153" t="str">
        <f t="shared" si="39"/>
        <v/>
      </c>
      <c r="S223" s="28" t="str">
        <f t="shared" si="40"/>
        <v/>
      </c>
      <c r="T223" s="56" t="str">
        <f t="shared" si="41"/>
        <v/>
      </c>
      <c r="U223" s="62" t="str">
        <f t="shared" si="35"/>
        <v/>
      </c>
    </row>
    <row r="224" spans="3:21">
      <c r="C224" s="149"/>
      <c r="D224" s="153" t="str">
        <f t="shared" si="36"/>
        <v/>
      </c>
      <c r="E224" s="2" t="str">
        <f t="shared" si="44"/>
        <v/>
      </c>
      <c r="F224" s="23" t="str">
        <f t="shared" si="42"/>
        <v/>
      </c>
      <c r="G224" s="59" t="str">
        <f t="shared" si="33"/>
        <v/>
      </c>
      <c r="H224" s="9"/>
      <c r="I224" s="2"/>
      <c r="J224" s="149"/>
      <c r="K224" s="153" t="str">
        <f t="shared" si="37"/>
        <v/>
      </c>
      <c r="L224" s="28" t="str">
        <f t="shared" si="43"/>
        <v/>
      </c>
      <c r="M224" s="23" t="str">
        <f t="shared" si="38"/>
        <v/>
      </c>
      <c r="N224" s="59" t="str">
        <f t="shared" si="34"/>
        <v/>
      </c>
      <c r="O224" s="16"/>
      <c r="Q224" s="149"/>
      <c r="R224" s="153" t="str">
        <f t="shared" si="39"/>
        <v/>
      </c>
      <c r="S224" s="28" t="str">
        <f t="shared" si="40"/>
        <v/>
      </c>
      <c r="T224" s="56" t="str">
        <f t="shared" si="41"/>
        <v/>
      </c>
      <c r="U224" s="62" t="str">
        <f t="shared" si="35"/>
        <v/>
      </c>
    </row>
    <row r="225" spans="3:21">
      <c r="C225" s="149"/>
      <c r="D225" s="153" t="str">
        <f t="shared" si="36"/>
        <v/>
      </c>
      <c r="E225" s="2" t="str">
        <f t="shared" si="44"/>
        <v/>
      </c>
      <c r="F225" s="23" t="str">
        <f t="shared" si="42"/>
        <v/>
      </c>
      <c r="G225" s="59" t="str">
        <f t="shared" si="33"/>
        <v/>
      </c>
      <c r="H225" s="9"/>
      <c r="I225" s="2"/>
      <c r="J225" s="149"/>
      <c r="K225" s="153" t="str">
        <f t="shared" si="37"/>
        <v/>
      </c>
      <c r="L225" s="28" t="str">
        <f t="shared" si="43"/>
        <v/>
      </c>
      <c r="M225" s="23" t="str">
        <f t="shared" si="38"/>
        <v/>
      </c>
      <c r="N225" s="59" t="str">
        <f t="shared" si="34"/>
        <v/>
      </c>
      <c r="O225" s="16"/>
      <c r="Q225" s="149"/>
      <c r="R225" s="153" t="str">
        <f t="shared" si="39"/>
        <v/>
      </c>
      <c r="S225" s="28" t="str">
        <f t="shared" si="40"/>
        <v/>
      </c>
      <c r="T225" s="56" t="str">
        <f t="shared" si="41"/>
        <v/>
      </c>
      <c r="U225" s="62" t="str">
        <f t="shared" si="35"/>
        <v/>
      </c>
    </row>
    <row r="226" spans="3:21">
      <c r="C226" s="149"/>
      <c r="D226" s="153" t="str">
        <f t="shared" si="36"/>
        <v/>
      </c>
      <c r="E226" s="2" t="str">
        <f t="shared" si="44"/>
        <v/>
      </c>
      <c r="F226" s="23" t="str">
        <f t="shared" si="42"/>
        <v/>
      </c>
      <c r="G226" s="59" t="str">
        <f t="shared" si="33"/>
        <v/>
      </c>
      <c r="H226" s="9"/>
      <c r="I226" s="2"/>
      <c r="J226" s="149"/>
      <c r="K226" s="153" t="str">
        <f t="shared" si="37"/>
        <v/>
      </c>
      <c r="L226" s="28" t="str">
        <f t="shared" si="43"/>
        <v/>
      </c>
      <c r="M226" s="23" t="str">
        <f t="shared" si="38"/>
        <v/>
      </c>
      <c r="N226" s="59" t="str">
        <f t="shared" si="34"/>
        <v/>
      </c>
      <c r="O226" s="16"/>
      <c r="Q226" s="149"/>
      <c r="R226" s="153" t="str">
        <f t="shared" si="39"/>
        <v/>
      </c>
      <c r="S226" s="28" t="str">
        <f t="shared" si="40"/>
        <v/>
      </c>
      <c r="T226" s="56" t="str">
        <f t="shared" si="41"/>
        <v/>
      </c>
      <c r="U226" s="62" t="str">
        <f t="shared" si="35"/>
        <v/>
      </c>
    </row>
    <row r="227" spans="3:21">
      <c r="C227" s="149"/>
      <c r="D227" s="153" t="str">
        <f t="shared" si="36"/>
        <v/>
      </c>
      <c r="E227" s="2" t="str">
        <f t="shared" si="44"/>
        <v/>
      </c>
      <c r="F227" s="23" t="str">
        <f t="shared" si="42"/>
        <v/>
      </c>
      <c r="G227" s="59" t="str">
        <f t="shared" si="33"/>
        <v/>
      </c>
      <c r="H227" s="9"/>
      <c r="I227" s="2"/>
      <c r="J227" s="149"/>
      <c r="K227" s="153" t="str">
        <f t="shared" si="37"/>
        <v/>
      </c>
      <c r="L227" s="28" t="str">
        <f t="shared" si="43"/>
        <v/>
      </c>
      <c r="M227" s="23" t="str">
        <f t="shared" si="38"/>
        <v/>
      </c>
      <c r="N227" s="59" t="str">
        <f t="shared" si="34"/>
        <v/>
      </c>
      <c r="O227" s="16"/>
      <c r="Q227" s="149"/>
      <c r="R227" s="153" t="str">
        <f t="shared" si="39"/>
        <v/>
      </c>
      <c r="S227" s="28" t="str">
        <f t="shared" si="40"/>
        <v/>
      </c>
      <c r="T227" s="56" t="str">
        <f t="shared" si="41"/>
        <v/>
      </c>
      <c r="U227" s="62" t="str">
        <f t="shared" si="35"/>
        <v/>
      </c>
    </row>
    <row r="228" spans="3:21">
      <c r="C228" s="149"/>
      <c r="D228" s="153" t="str">
        <f t="shared" si="36"/>
        <v/>
      </c>
      <c r="E228" s="2" t="str">
        <f t="shared" si="44"/>
        <v/>
      </c>
      <c r="F228" s="23" t="str">
        <f t="shared" si="42"/>
        <v/>
      </c>
      <c r="G228" s="59" t="str">
        <f t="shared" si="33"/>
        <v/>
      </c>
      <c r="H228" s="9"/>
      <c r="I228" s="2"/>
      <c r="J228" s="149"/>
      <c r="K228" s="153" t="str">
        <f t="shared" si="37"/>
        <v/>
      </c>
      <c r="L228" s="28" t="str">
        <f t="shared" si="43"/>
        <v/>
      </c>
      <c r="M228" s="23" t="str">
        <f t="shared" si="38"/>
        <v/>
      </c>
      <c r="N228" s="59" t="str">
        <f t="shared" si="34"/>
        <v/>
      </c>
      <c r="O228" s="16"/>
      <c r="Q228" s="149"/>
      <c r="R228" s="153" t="str">
        <f t="shared" si="39"/>
        <v/>
      </c>
      <c r="S228" s="28" t="str">
        <f t="shared" si="40"/>
        <v/>
      </c>
      <c r="T228" s="56" t="str">
        <f t="shared" si="41"/>
        <v/>
      </c>
      <c r="U228" s="62" t="str">
        <f t="shared" si="35"/>
        <v/>
      </c>
    </row>
    <row r="229" spans="3:21">
      <c r="C229" s="149"/>
      <c r="D229" s="153" t="str">
        <f t="shared" si="36"/>
        <v/>
      </c>
      <c r="E229" s="2" t="str">
        <f t="shared" si="44"/>
        <v/>
      </c>
      <c r="F229" s="23" t="str">
        <f t="shared" si="42"/>
        <v/>
      </c>
      <c r="G229" s="59" t="str">
        <f t="shared" si="33"/>
        <v/>
      </c>
      <c r="H229" s="9"/>
      <c r="I229" s="2"/>
      <c r="J229" s="149"/>
      <c r="K229" s="153" t="str">
        <f t="shared" si="37"/>
        <v/>
      </c>
      <c r="L229" s="28" t="str">
        <f t="shared" si="43"/>
        <v/>
      </c>
      <c r="M229" s="23" t="str">
        <f t="shared" si="38"/>
        <v/>
      </c>
      <c r="N229" s="59" t="str">
        <f t="shared" si="34"/>
        <v/>
      </c>
      <c r="O229" s="16"/>
      <c r="Q229" s="149"/>
      <c r="R229" s="153" t="str">
        <f t="shared" si="39"/>
        <v/>
      </c>
      <c r="S229" s="28" t="str">
        <f t="shared" si="40"/>
        <v/>
      </c>
      <c r="T229" s="56" t="str">
        <f t="shared" si="41"/>
        <v/>
      </c>
      <c r="U229" s="62" t="str">
        <f t="shared" si="35"/>
        <v/>
      </c>
    </row>
    <row r="230" spans="3:21">
      <c r="C230" s="149"/>
      <c r="D230" s="153" t="str">
        <f t="shared" si="36"/>
        <v/>
      </c>
      <c r="E230" s="2" t="str">
        <f t="shared" si="44"/>
        <v/>
      </c>
      <c r="F230" s="23" t="str">
        <f t="shared" si="42"/>
        <v/>
      </c>
      <c r="G230" s="59" t="str">
        <f t="shared" si="33"/>
        <v/>
      </c>
      <c r="H230" s="9"/>
      <c r="I230" s="2"/>
      <c r="J230" s="149"/>
      <c r="K230" s="153" t="str">
        <f t="shared" si="37"/>
        <v/>
      </c>
      <c r="L230" s="28" t="str">
        <f t="shared" si="43"/>
        <v/>
      </c>
      <c r="M230" s="23" t="str">
        <f t="shared" si="38"/>
        <v/>
      </c>
      <c r="N230" s="59" t="str">
        <f t="shared" si="34"/>
        <v/>
      </c>
      <c r="O230" s="16"/>
      <c r="Q230" s="149"/>
      <c r="R230" s="153" t="str">
        <f t="shared" si="39"/>
        <v/>
      </c>
      <c r="S230" s="28" t="str">
        <f t="shared" si="40"/>
        <v/>
      </c>
      <c r="T230" s="56" t="str">
        <f t="shared" si="41"/>
        <v/>
      </c>
      <c r="U230" s="62" t="str">
        <f t="shared" si="35"/>
        <v/>
      </c>
    </row>
    <row r="231" spans="3:21">
      <c r="C231" s="149"/>
      <c r="D231" s="153" t="str">
        <f t="shared" si="36"/>
        <v/>
      </c>
      <c r="E231" s="2" t="str">
        <f t="shared" si="44"/>
        <v/>
      </c>
      <c r="F231" s="23" t="str">
        <f t="shared" si="42"/>
        <v/>
      </c>
      <c r="G231" s="59" t="str">
        <f t="shared" si="33"/>
        <v/>
      </c>
      <c r="H231" s="9"/>
      <c r="I231" s="2"/>
      <c r="J231" s="149"/>
      <c r="K231" s="153" t="str">
        <f t="shared" si="37"/>
        <v/>
      </c>
      <c r="L231" s="28" t="str">
        <f t="shared" si="43"/>
        <v/>
      </c>
      <c r="M231" s="23" t="str">
        <f t="shared" si="38"/>
        <v/>
      </c>
      <c r="N231" s="59" t="str">
        <f t="shared" si="34"/>
        <v/>
      </c>
      <c r="O231" s="16"/>
      <c r="Q231" s="149"/>
      <c r="R231" s="153" t="str">
        <f t="shared" si="39"/>
        <v/>
      </c>
      <c r="S231" s="28" t="str">
        <f t="shared" si="40"/>
        <v/>
      </c>
      <c r="T231" s="56" t="str">
        <f t="shared" si="41"/>
        <v/>
      </c>
      <c r="U231" s="62" t="str">
        <f t="shared" si="35"/>
        <v/>
      </c>
    </row>
    <row r="232" spans="3:21">
      <c r="C232" s="149"/>
      <c r="D232" s="153" t="str">
        <f t="shared" si="36"/>
        <v/>
      </c>
      <c r="E232" s="2" t="str">
        <f t="shared" si="44"/>
        <v/>
      </c>
      <c r="F232" s="23" t="str">
        <f t="shared" si="42"/>
        <v/>
      </c>
      <c r="G232" s="59" t="str">
        <f t="shared" si="33"/>
        <v/>
      </c>
      <c r="H232" s="9"/>
      <c r="I232" s="2"/>
      <c r="J232" s="149"/>
      <c r="K232" s="153" t="str">
        <f t="shared" si="37"/>
        <v/>
      </c>
      <c r="L232" s="28" t="str">
        <f t="shared" si="43"/>
        <v/>
      </c>
      <c r="M232" s="23" t="str">
        <f t="shared" si="38"/>
        <v/>
      </c>
      <c r="N232" s="59" t="str">
        <f t="shared" si="34"/>
        <v/>
      </c>
      <c r="O232" s="16"/>
      <c r="Q232" s="149"/>
      <c r="R232" s="153" t="str">
        <f t="shared" si="39"/>
        <v/>
      </c>
      <c r="S232" s="28" t="str">
        <f t="shared" si="40"/>
        <v/>
      </c>
      <c r="T232" s="56" t="str">
        <f t="shared" si="41"/>
        <v/>
      </c>
      <c r="U232" s="62" t="str">
        <f t="shared" si="35"/>
        <v/>
      </c>
    </row>
    <row r="233" spans="3:21">
      <c r="C233" s="149"/>
      <c r="D233" s="153" t="str">
        <f t="shared" si="36"/>
        <v/>
      </c>
      <c r="E233" s="2" t="str">
        <f t="shared" si="44"/>
        <v/>
      </c>
      <c r="F233" s="23" t="str">
        <f t="shared" si="42"/>
        <v/>
      </c>
      <c r="G233" s="59" t="str">
        <f t="shared" si="33"/>
        <v/>
      </c>
      <c r="H233" s="9"/>
      <c r="I233" s="2"/>
      <c r="J233" s="149"/>
      <c r="K233" s="153" t="str">
        <f t="shared" si="37"/>
        <v/>
      </c>
      <c r="L233" s="28" t="str">
        <f t="shared" si="43"/>
        <v/>
      </c>
      <c r="M233" s="23" t="str">
        <f t="shared" si="38"/>
        <v/>
      </c>
      <c r="N233" s="59" t="str">
        <f t="shared" si="34"/>
        <v/>
      </c>
      <c r="O233" s="16"/>
      <c r="Q233" s="149"/>
      <c r="R233" s="153" t="str">
        <f t="shared" si="39"/>
        <v/>
      </c>
      <c r="S233" s="28" t="str">
        <f t="shared" si="40"/>
        <v/>
      </c>
      <c r="T233" s="56" t="str">
        <f t="shared" si="41"/>
        <v/>
      </c>
      <c r="U233" s="62" t="str">
        <f t="shared" si="35"/>
        <v/>
      </c>
    </row>
    <row r="234" spans="3:21">
      <c r="C234" s="149"/>
      <c r="D234" s="153" t="str">
        <f t="shared" si="36"/>
        <v/>
      </c>
      <c r="E234" s="2" t="str">
        <f t="shared" si="44"/>
        <v/>
      </c>
      <c r="F234" s="23" t="str">
        <f t="shared" si="42"/>
        <v/>
      </c>
      <c r="G234" s="59" t="str">
        <f t="shared" si="33"/>
        <v/>
      </c>
      <c r="H234" s="9"/>
      <c r="I234" s="2"/>
      <c r="J234" s="149"/>
      <c r="K234" s="153" t="str">
        <f t="shared" si="37"/>
        <v/>
      </c>
      <c r="L234" s="28" t="str">
        <f t="shared" si="43"/>
        <v/>
      </c>
      <c r="M234" s="23" t="str">
        <f t="shared" si="38"/>
        <v/>
      </c>
      <c r="N234" s="59" t="str">
        <f t="shared" si="34"/>
        <v/>
      </c>
      <c r="O234" s="16"/>
      <c r="Q234" s="149"/>
      <c r="R234" s="153" t="str">
        <f t="shared" si="39"/>
        <v/>
      </c>
      <c r="S234" s="28" t="str">
        <f t="shared" si="40"/>
        <v/>
      </c>
      <c r="T234" s="56" t="str">
        <f t="shared" si="41"/>
        <v/>
      </c>
      <c r="U234" s="62" t="str">
        <f t="shared" si="35"/>
        <v/>
      </c>
    </row>
    <row r="235" spans="3:21">
      <c r="C235" s="149"/>
      <c r="D235" s="153" t="str">
        <f t="shared" si="36"/>
        <v/>
      </c>
      <c r="E235" s="2" t="str">
        <f t="shared" si="44"/>
        <v/>
      </c>
      <c r="F235" s="23" t="str">
        <f t="shared" si="42"/>
        <v/>
      </c>
      <c r="G235" s="59" t="str">
        <f t="shared" si="33"/>
        <v/>
      </c>
      <c r="H235" s="9"/>
      <c r="I235" s="2"/>
      <c r="J235" s="149"/>
      <c r="K235" s="153" t="str">
        <f t="shared" si="37"/>
        <v/>
      </c>
      <c r="L235" s="28" t="str">
        <f t="shared" si="43"/>
        <v/>
      </c>
      <c r="M235" s="23" t="str">
        <f t="shared" si="38"/>
        <v/>
      </c>
      <c r="N235" s="59" t="str">
        <f t="shared" si="34"/>
        <v/>
      </c>
      <c r="O235" s="16"/>
      <c r="Q235" s="149"/>
      <c r="R235" s="153" t="str">
        <f t="shared" si="39"/>
        <v/>
      </c>
      <c r="S235" s="28" t="str">
        <f t="shared" si="40"/>
        <v/>
      </c>
      <c r="T235" s="56" t="str">
        <f t="shared" si="41"/>
        <v/>
      </c>
      <c r="U235" s="62" t="str">
        <f t="shared" si="35"/>
        <v/>
      </c>
    </row>
    <row r="236" spans="3:21">
      <c r="C236" s="149"/>
      <c r="D236" s="153" t="str">
        <f t="shared" si="36"/>
        <v/>
      </c>
      <c r="E236" s="2" t="str">
        <f t="shared" si="44"/>
        <v/>
      </c>
      <c r="F236" s="23" t="str">
        <f t="shared" si="42"/>
        <v/>
      </c>
      <c r="G236" s="59" t="str">
        <f t="shared" si="33"/>
        <v/>
      </c>
      <c r="H236" s="9"/>
      <c r="I236" s="2"/>
      <c r="J236" s="149"/>
      <c r="K236" s="153" t="str">
        <f t="shared" si="37"/>
        <v/>
      </c>
      <c r="L236" s="28" t="str">
        <f t="shared" si="43"/>
        <v/>
      </c>
      <c r="M236" s="23" t="str">
        <f t="shared" si="38"/>
        <v/>
      </c>
      <c r="N236" s="59" t="str">
        <f t="shared" si="34"/>
        <v/>
      </c>
      <c r="O236" s="16"/>
      <c r="Q236" s="149"/>
      <c r="R236" s="153" t="str">
        <f t="shared" si="39"/>
        <v/>
      </c>
      <c r="S236" s="28" t="str">
        <f t="shared" si="40"/>
        <v/>
      </c>
      <c r="T236" s="56" t="str">
        <f t="shared" si="41"/>
        <v/>
      </c>
      <c r="U236" s="62" t="str">
        <f t="shared" si="35"/>
        <v/>
      </c>
    </row>
    <row r="237" spans="3:21">
      <c r="C237" s="149"/>
      <c r="D237" s="153" t="str">
        <f t="shared" si="36"/>
        <v/>
      </c>
      <c r="E237" s="2" t="str">
        <f t="shared" si="44"/>
        <v/>
      </c>
      <c r="F237" s="23" t="str">
        <f t="shared" si="42"/>
        <v/>
      </c>
      <c r="G237" s="59" t="str">
        <f t="shared" si="33"/>
        <v/>
      </c>
      <c r="H237" s="9"/>
      <c r="I237" s="2"/>
      <c r="J237" s="149"/>
      <c r="K237" s="153" t="str">
        <f t="shared" si="37"/>
        <v/>
      </c>
      <c r="L237" s="28" t="str">
        <f t="shared" si="43"/>
        <v/>
      </c>
      <c r="M237" s="23" t="str">
        <f t="shared" si="38"/>
        <v/>
      </c>
      <c r="N237" s="59" t="str">
        <f t="shared" si="34"/>
        <v/>
      </c>
      <c r="O237" s="16"/>
      <c r="Q237" s="149"/>
      <c r="R237" s="153" t="str">
        <f t="shared" si="39"/>
        <v/>
      </c>
      <c r="S237" s="28" t="str">
        <f t="shared" si="40"/>
        <v/>
      </c>
      <c r="T237" s="56" t="str">
        <f t="shared" si="41"/>
        <v/>
      </c>
      <c r="U237" s="62" t="str">
        <f t="shared" si="35"/>
        <v/>
      </c>
    </row>
    <row r="238" spans="3:21">
      <c r="C238" s="149"/>
      <c r="D238" s="153" t="str">
        <f t="shared" si="36"/>
        <v/>
      </c>
      <c r="E238" s="2" t="str">
        <f t="shared" si="44"/>
        <v/>
      </c>
      <c r="F238" s="23" t="str">
        <f t="shared" si="42"/>
        <v/>
      </c>
      <c r="G238" s="59" t="str">
        <f t="shared" ref="G238:G301" si="45">IF(ISNUMBER(D238),10^((C238-$E$39)/$E$38)*D238,"")</f>
        <v/>
      </c>
      <c r="H238" s="9"/>
      <c r="I238" s="2"/>
      <c r="J238" s="149"/>
      <c r="K238" s="153" t="str">
        <f t="shared" si="37"/>
        <v/>
      </c>
      <c r="L238" s="28" t="str">
        <f t="shared" si="43"/>
        <v/>
      </c>
      <c r="M238" s="23" t="str">
        <f t="shared" si="38"/>
        <v/>
      </c>
      <c r="N238" s="59" t="str">
        <f t="shared" ref="N238:N301" si="46">IF(ISNUMBER(K238),10^((J238-$L$39)/$L$38)*K238,"")</f>
        <v/>
      </c>
      <c r="O238" s="16"/>
      <c r="Q238" s="149"/>
      <c r="R238" s="153" t="str">
        <f t="shared" si="39"/>
        <v/>
      </c>
      <c r="S238" s="28" t="str">
        <f t="shared" si="40"/>
        <v/>
      </c>
      <c r="T238" s="56" t="str">
        <f t="shared" si="41"/>
        <v/>
      </c>
      <c r="U238" s="62" t="str">
        <f t="shared" si="35"/>
        <v/>
      </c>
    </row>
    <row r="239" spans="3:21">
      <c r="C239" s="149"/>
      <c r="D239" s="153" t="str">
        <f t="shared" si="36"/>
        <v/>
      </c>
      <c r="E239" s="2" t="str">
        <f t="shared" si="44"/>
        <v/>
      </c>
      <c r="F239" s="23" t="str">
        <f t="shared" si="42"/>
        <v/>
      </c>
      <c r="G239" s="59" t="str">
        <f t="shared" si="45"/>
        <v/>
      </c>
      <c r="H239" s="9"/>
      <c r="I239" s="2"/>
      <c r="J239" s="149"/>
      <c r="K239" s="153" t="str">
        <f t="shared" si="37"/>
        <v/>
      </c>
      <c r="L239" s="28" t="str">
        <f t="shared" si="43"/>
        <v/>
      </c>
      <c r="M239" s="23" t="str">
        <f t="shared" si="38"/>
        <v/>
      </c>
      <c r="N239" s="59" t="str">
        <f t="shared" si="46"/>
        <v/>
      </c>
      <c r="O239" s="16"/>
      <c r="Q239" s="149"/>
      <c r="R239" s="153" t="str">
        <f t="shared" si="39"/>
        <v/>
      </c>
      <c r="S239" s="28" t="str">
        <f t="shared" si="40"/>
        <v/>
      </c>
      <c r="T239" s="56" t="str">
        <f t="shared" si="41"/>
        <v/>
      </c>
      <c r="U239" s="62" t="str">
        <f t="shared" ref="U239:U301" si="47">IF(ISNUMBER(R239),10^((Q239-$S$39)/$S$38)*R239,"")</f>
        <v/>
      </c>
    </row>
    <row r="240" spans="3:21">
      <c r="C240" s="149"/>
      <c r="D240" s="153" t="str">
        <f t="shared" ref="D240:D301" si="48">IF(ISNUMBER(C240),1,"")</f>
        <v/>
      </c>
      <c r="E240" s="2" t="str">
        <f t="shared" si="44"/>
        <v/>
      </c>
      <c r="F240" s="23" t="str">
        <f t="shared" si="42"/>
        <v/>
      </c>
      <c r="G240" s="59" t="str">
        <f t="shared" si="45"/>
        <v/>
      </c>
      <c r="H240" s="9"/>
      <c r="I240" s="2"/>
      <c r="J240" s="149"/>
      <c r="K240" s="153" t="str">
        <f t="shared" ref="K240:K301" si="49">IF(ISNUMBER(J240),1,"")</f>
        <v/>
      </c>
      <c r="L240" s="28" t="str">
        <f t="shared" si="43"/>
        <v/>
      </c>
      <c r="M240" s="23" t="str">
        <f t="shared" ref="M240:M301" si="50">IF(ISNUMBER(J240),10^((J240-$L$39)/$L$38),"")</f>
        <v/>
      </c>
      <c r="N240" s="59" t="str">
        <f t="shared" si="46"/>
        <v/>
      </c>
      <c r="O240" s="16"/>
      <c r="Q240" s="149"/>
      <c r="R240" s="153" t="str">
        <f t="shared" ref="R240:R301" si="51">IF(ISNUMBER(Q240),1,"")</f>
        <v/>
      </c>
      <c r="S240" s="28" t="str">
        <f t="shared" ref="S240:S301" si="52">IF(ISNUMBER(Q240),$S$37/10^((Q240-$S$39)/$S$38),"")</f>
        <v/>
      </c>
      <c r="T240" s="56" t="str">
        <f t="shared" ref="T240:T301" si="53">IF(ISNUMBER(Q240),10^((Q240-$S$39)/$S$38),"")</f>
        <v/>
      </c>
      <c r="U240" s="62" t="str">
        <f t="shared" si="47"/>
        <v/>
      </c>
    </row>
    <row r="241" spans="3:21">
      <c r="C241" s="149"/>
      <c r="D241" s="153" t="str">
        <f t="shared" si="48"/>
        <v/>
      </c>
      <c r="E241" s="2" t="str">
        <f t="shared" si="44"/>
        <v/>
      </c>
      <c r="F241" s="23" t="str">
        <f t="shared" si="42"/>
        <v/>
      </c>
      <c r="G241" s="59" t="str">
        <f t="shared" si="45"/>
        <v/>
      </c>
      <c r="H241" s="9"/>
      <c r="I241" s="2"/>
      <c r="J241" s="149"/>
      <c r="K241" s="153" t="str">
        <f t="shared" si="49"/>
        <v/>
      </c>
      <c r="L241" s="28" t="str">
        <f t="shared" si="43"/>
        <v/>
      </c>
      <c r="M241" s="23" t="str">
        <f t="shared" si="50"/>
        <v/>
      </c>
      <c r="N241" s="59" t="str">
        <f t="shared" si="46"/>
        <v/>
      </c>
      <c r="O241" s="16"/>
      <c r="Q241" s="149"/>
      <c r="R241" s="153" t="str">
        <f t="shared" si="51"/>
        <v/>
      </c>
      <c r="S241" s="28" t="str">
        <f t="shared" si="52"/>
        <v/>
      </c>
      <c r="T241" s="56" t="str">
        <f t="shared" si="53"/>
        <v/>
      </c>
      <c r="U241" s="62" t="str">
        <f t="shared" si="47"/>
        <v/>
      </c>
    </row>
    <row r="242" spans="3:21">
      <c r="C242" s="149"/>
      <c r="D242" s="153" t="str">
        <f t="shared" si="48"/>
        <v/>
      </c>
      <c r="E242" s="2" t="str">
        <f t="shared" si="44"/>
        <v/>
      </c>
      <c r="F242" s="23" t="str">
        <f t="shared" ref="F242:F301" si="54">IF(ISNUMBER(C242),10^((C242-$E$39)/$E$38),"")</f>
        <v/>
      </c>
      <c r="G242" s="59" t="str">
        <f t="shared" si="45"/>
        <v/>
      </c>
      <c r="H242" s="9"/>
      <c r="I242" s="2"/>
      <c r="J242" s="149"/>
      <c r="K242" s="153" t="str">
        <f t="shared" si="49"/>
        <v/>
      </c>
      <c r="L242" s="28" t="str">
        <f t="shared" ref="L242:L301" si="55">IF(ISNUMBER(J242),$L$37/10^((J242-$L$39)/$L$38),"")</f>
        <v/>
      </c>
      <c r="M242" s="23" t="str">
        <f t="shared" si="50"/>
        <v/>
      </c>
      <c r="N242" s="59" t="str">
        <f t="shared" si="46"/>
        <v/>
      </c>
      <c r="O242" s="16"/>
      <c r="Q242" s="149"/>
      <c r="R242" s="153" t="str">
        <f t="shared" si="51"/>
        <v/>
      </c>
      <c r="S242" s="28" t="str">
        <f t="shared" si="52"/>
        <v/>
      </c>
      <c r="T242" s="56" t="str">
        <f t="shared" si="53"/>
        <v/>
      </c>
      <c r="U242" s="62" t="str">
        <f t="shared" si="47"/>
        <v/>
      </c>
    </row>
    <row r="243" spans="3:21">
      <c r="C243" s="149"/>
      <c r="D243" s="153" t="str">
        <f t="shared" si="48"/>
        <v/>
      </c>
      <c r="E243" s="2" t="str">
        <f t="shared" si="44"/>
        <v/>
      </c>
      <c r="F243" s="23" t="str">
        <f t="shared" si="54"/>
        <v/>
      </c>
      <c r="G243" s="59" t="str">
        <f t="shared" si="45"/>
        <v/>
      </c>
      <c r="H243" s="9"/>
      <c r="I243" s="2"/>
      <c r="J243" s="149"/>
      <c r="K243" s="153" t="str">
        <f t="shared" si="49"/>
        <v/>
      </c>
      <c r="L243" s="28" t="str">
        <f t="shared" si="55"/>
        <v/>
      </c>
      <c r="M243" s="23" t="str">
        <f t="shared" si="50"/>
        <v/>
      </c>
      <c r="N243" s="59" t="str">
        <f t="shared" si="46"/>
        <v/>
      </c>
      <c r="O243" s="16"/>
      <c r="Q243" s="149"/>
      <c r="R243" s="153" t="str">
        <f t="shared" si="51"/>
        <v/>
      </c>
      <c r="S243" s="28" t="str">
        <f t="shared" si="52"/>
        <v/>
      </c>
      <c r="T243" s="56" t="str">
        <f t="shared" si="53"/>
        <v/>
      </c>
      <c r="U243" s="62" t="str">
        <f t="shared" si="47"/>
        <v/>
      </c>
    </row>
    <row r="244" spans="3:21">
      <c r="C244" s="149"/>
      <c r="D244" s="153" t="str">
        <f t="shared" si="48"/>
        <v/>
      </c>
      <c r="E244" s="2" t="str">
        <f t="shared" si="44"/>
        <v/>
      </c>
      <c r="F244" s="23" t="str">
        <f t="shared" si="54"/>
        <v/>
      </c>
      <c r="G244" s="59" t="str">
        <f t="shared" si="45"/>
        <v/>
      </c>
      <c r="H244" s="9"/>
      <c r="I244" s="2"/>
      <c r="J244" s="149"/>
      <c r="K244" s="153" t="str">
        <f t="shared" si="49"/>
        <v/>
      </c>
      <c r="L244" s="28" t="str">
        <f t="shared" si="55"/>
        <v/>
      </c>
      <c r="M244" s="23" t="str">
        <f t="shared" si="50"/>
        <v/>
      </c>
      <c r="N244" s="59" t="str">
        <f t="shared" si="46"/>
        <v/>
      </c>
      <c r="O244" s="16"/>
      <c r="Q244" s="149"/>
      <c r="R244" s="153" t="str">
        <f t="shared" si="51"/>
        <v/>
      </c>
      <c r="S244" s="28" t="str">
        <f t="shared" si="52"/>
        <v/>
      </c>
      <c r="T244" s="56" t="str">
        <f t="shared" si="53"/>
        <v/>
      </c>
      <c r="U244" s="62" t="str">
        <f t="shared" si="47"/>
        <v/>
      </c>
    </row>
    <row r="245" spans="3:21">
      <c r="C245" s="149"/>
      <c r="D245" s="153" t="str">
        <f t="shared" si="48"/>
        <v/>
      </c>
      <c r="E245" s="2" t="str">
        <f t="shared" si="44"/>
        <v/>
      </c>
      <c r="F245" s="23" t="str">
        <f t="shared" si="54"/>
        <v/>
      </c>
      <c r="G245" s="59" t="str">
        <f t="shared" si="45"/>
        <v/>
      </c>
      <c r="H245" s="9"/>
      <c r="I245" s="2"/>
      <c r="J245" s="149"/>
      <c r="K245" s="153" t="str">
        <f t="shared" si="49"/>
        <v/>
      </c>
      <c r="L245" s="28" t="str">
        <f t="shared" si="55"/>
        <v/>
      </c>
      <c r="M245" s="23" t="str">
        <f t="shared" si="50"/>
        <v/>
      </c>
      <c r="N245" s="59" t="str">
        <f t="shared" si="46"/>
        <v/>
      </c>
      <c r="O245" s="16"/>
      <c r="Q245" s="149"/>
      <c r="R245" s="153" t="str">
        <f t="shared" si="51"/>
        <v/>
      </c>
      <c r="S245" s="28" t="str">
        <f t="shared" si="52"/>
        <v/>
      </c>
      <c r="T245" s="56" t="str">
        <f t="shared" si="53"/>
        <v/>
      </c>
      <c r="U245" s="62" t="str">
        <f t="shared" si="47"/>
        <v/>
      </c>
    </row>
    <row r="246" spans="3:21">
      <c r="C246" s="149"/>
      <c r="D246" s="153" t="str">
        <f t="shared" si="48"/>
        <v/>
      </c>
      <c r="E246" s="2" t="str">
        <f t="shared" si="44"/>
        <v/>
      </c>
      <c r="F246" s="23" t="str">
        <f t="shared" si="54"/>
        <v/>
      </c>
      <c r="G246" s="59" t="str">
        <f t="shared" si="45"/>
        <v/>
      </c>
      <c r="H246" s="9"/>
      <c r="I246" s="2"/>
      <c r="J246" s="149"/>
      <c r="K246" s="153" t="str">
        <f t="shared" si="49"/>
        <v/>
      </c>
      <c r="L246" s="28" t="str">
        <f t="shared" si="55"/>
        <v/>
      </c>
      <c r="M246" s="23" t="str">
        <f t="shared" si="50"/>
        <v/>
      </c>
      <c r="N246" s="59" t="str">
        <f t="shared" si="46"/>
        <v/>
      </c>
      <c r="O246" s="16"/>
      <c r="Q246" s="149"/>
      <c r="R246" s="153" t="str">
        <f t="shared" si="51"/>
        <v/>
      </c>
      <c r="S246" s="28" t="str">
        <f t="shared" si="52"/>
        <v/>
      </c>
      <c r="T246" s="56" t="str">
        <f t="shared" si="53"/>
        <v/>
      </c>
      <c r="U246" s="62" t="str">
        <f t="shared" si="47"/>
        <v/>
      </c>
    </row>
    <row r="247" spans="3:21">
      <c r="C247" s="149"/>
      <c r="D247" s="153" t="str">
        <f t="shared" si="48"/>
        <v/>
      </c>
      <c r="E247" s="2" t="str">
        <f t="shared" si="44"/>
        <v/>
      </c>
      <c r="F247" s="23" t="str">
        <f t="shared" si="54"/>
        <v/>
      </c>
      <c r="G247" s="59" t="str">
        <f t="shared" si="45"/>
        <v/>
      </c>
      <c r="H247" s="9"/>
      <c r="I247" s="2"/>
      <c r="J247" s="149"/>
      <c r="K247" s="153" t="str">
        <f t="shared" si="49"/>
        <v/>
      </c>
      <c r="L247" s="28" t="str">
        <f t="shared" si="55"/>
        <v/>
      </c>
      <c r="M247" s="23" t="str">
        <f t="shared" si="50"/>
        <v/>
      </c>
      <c r="N247" s="59" t="str">
        <f t="shared" si="46"/>
        <v/>
      </c>
      <c r="O247" s="16"/>
      <c r="Q247" s="149"/>
      <c r="R247" s="153" t="str">
        <f t="shared" si="51"/>
        <v/>
      </c>
      <c r="S247" s="28" t="str">
        <f t="shared" si="52"/>
        <v/>
      </c>
      <c r="T247" s="56" t="str">
        <f t="shared" si="53"/>
        <v/>
      </c>
      <c r="U247" s="62" t="str">
        <f t="shared" si="47"/>
        <v/>
      </c>
    </row>
    <row r="248" spans="3:21">
      <c r="C248" s="149"/>
      <c r="D248" s="153" t="str">
        <f t="shared" si="48"/>
        <v/>
      </c>
      <c r="E248" s="2" t="str">
        <f t="shared" si="44"/>
        <v/>
      </c>
      <c r="F248" s="23" t="str">
        <f t="shared" si="54"/>
        <v/>
      </c>
      <c r="G248" s="59" t="str">
        <f t="shared" si="45"/>
        <v/>
      </c>
      <c r="H248" s="9"/>
      <c r="I248" s="2"/>
      <c r="J248" s="149"/>
      <c r="K248" s="153" t="str">
        <f t="shared" si="49"/>
        <v/>
      </c>
      <c r="L248" s="28" t="str">
        <f t="shared" si="55"/>
        <v/>
      </c>
      <c r="M248" s="23" t="str">
        <f t="shared" si="50"/>
        <v/>
      </c>
      <c r="N248" s="59" t="str">
        <f t="shared" si="46"/>
        <v/>
      </c>
      <c r="O248" s="16"/>
      <c r="Q248" s="149"/>
      <c r="R248" s="153" t="str">
        <f t="shared" si="51"/>
        <v/>
      </c>
      <c r="S248" s="28" t="str">
        <f t="shared" si="52"/>
        <v/>
      </c>
      <c r="T248" s="56" t="str">
        <f t="shared" si="53"/>
        <v/>
      </c>
      <c r="U248" s="62" t="str">
        <f t="shared" si="47"/>
        <v/>
      </c>
    </row>
    <row r="249" spans="3:21">
      <c r="C249" s="149"/>
      <c r="D249" s="153" t="str">
        <f t="shared" si="48"/>
        <v/>
      </c>
      <c r="E249" s="2" t="str">
        <f t="shared" si="44"/>
        <v/>
      </c>
      <c r="F249" s="23" t="str">
        <f t="shared" si="54"/>
        <v/>
      </c>
      <c r="G249" s="59" t="str">
        <f t="shared" si="45"/>
        <v/>
      </c>
      <c r="H249" s="9"/>
      <c r="I249" s="2"/>
      <c r="J249" s="149"/>
      <c r="K249" s="153" t="str">
        <f t="shared" si="49"/>
        <v/>
      </c>
      <c r="L249" s="28" t="str">
        <f t="shared" si="55"/>
        <v/>
      </c>
      <c r="M249" s="23" t="str">
        <f t="shared" si="50"/>
        <v/>
      </c>
      <c r="N249" s="59" t="str">
        <f t="shared" si="46"/>
        <v/>
      </c>
      <c r="O249" s="16"/>
      <c r="Q249" s="149"/>
      <c r="R249" s="153" t="str">
        <f t="shared" si="51"/>
        <v/>
      </c>
      <c r="S249" s="28" t="str">
        <f t="shared" si="52"/>
        <v/>
      </c>
      <c r="T249" s="56" t="str">
        <f t="shared" si="53"/>
        <v/>
      </c>
      <c r="U249" s="62" t="str">
        <f t="shared" si="47"/>
        <v/>
      </c>
    </row>
    <row r="250" spans="3:21">
      <c r="C250" s="149"/>
      <c r="D250" s="153" t="str">
        <f t="shared" si="48"/>
        <v/>
      </c>
      <c r="E250" s="2" t="str">
        <f t="shared" si="44"/>
        <v/>
      </c>
      <c r="F250" s="23" t="str">
        <f t="shared" si="54"/>
        <v/>
      </c>
      <c r="G250" s="59" t="str">
        <f t="shared" si="45"/>
        <v/>
      </c>
      <c r="H250" s="9"/>
      <c r="I250" s="2"/>
      <c r="J250" s="149"/>
      <c r="K250" s="153" t="str">
        <f t="shared" si="49"/>
        <v/>
      </c>
      <c r="L250" s="28" t="str">
        <f t="shared" si="55"/>
        <v/>
      </c>
      <c r="M250" s="23" t="str">
        <f t="shared" si="50"/>
        <v/>
      </c>
      <c r="N250" s="59" t="str">
        <f t="shared" si="46"/>
        <v/>
      </c>
      <c r="O250" s="16"/>
      <c r="Q250" s="149"/>
      <c r="R250" s="153" t="str">
        <f t="shared" si="51"/>
        <v/>
      </c>
      <c r="S250" s="28" t="str">
        <f t="shared" si="52"/>
        <v/>
      </c>
      <c r="T250" s="56" t="str">
        <f t="shared" si="53"/>
        <v/>
      </c>
      <c r="U250" s="62" t="str">
        <f t="shared" si="47"/>
        <v/>
      </c>
    </row>
    <row r="251" spans="3:21">
      <c r="C251" s="149"/>
      <c r="D251" s="153" t="str">
        <f t="shared" si="48"/>
        <v/>
      </c>
      <c r="E251" s="2" t="str">
        <f t="shared" si="44"/>
        <v/>
      </c>
      <c r="F251" s="23" t="str">
        <f t="shared" si="54"/>
        <v/>
      </c>
      <c r="G251" s="59" t="str">
        <f t="shared" si="45"/>
        <v/>
      </c>
      <c r="H251" s="9"/>
      <c r="I251" s="2"/>
      <c r="J251" s="149"/>
      <c r="K251" s="153" t="str">
        <f t="shared" si="49"/>
        <v/>
      </c>
      <c r="L251" s="28" t="str">
        <f t="shared" si="55"/>
        <v/>
      </c>
      <c r="M251" s="23" t="str">
        <f t="shared" si="50"/>
        <v/>
      </c>
      <c r="N251" s="59" t="str">
        <f t="shared" si="46"/>
        <v/>
      </c>
      <c r="O251" s="16"/>
      <c r="Q251" s="149"/>
      <c r="R251" s="153" t="str">
        <f t="shared" si="51"/>
        <v/>
      </c>
      <c r="S251" s="28" t="str">
        <f t="shared" si="52"/>
        <v/>
      </c>
      <c r="T251" s="56" t="str">
        <f t="shared" si="53"/>
        <v/>
      </c>
      <c r="U251" s="62" t="str">
        <f t="shared" si="47"/>
        <v/>
      </c>
    </row>
    <row r="252" spans="3:21">
      <c r="C252" s="149"/>
      <c r="D252" s="153" t="str">
        <f t="shared" si="48"/>
        <v/>
      </c>
      <c r="E252" s="2" t="str">
        <f t="shared" si="44"/>
        <v/>
      </c>
      <c r="F252" s="23" t="str">
        <f t="shared" si="54"/>
        <v/>
      </c>
      <c r="G252" s="59" t="str">
        <f t="shared" si="45"/>
        <v/>
      </c>
      <c r="H252" s="9"/>
      <c r="I252" s="2"/>
      <c r="J252" s="149"/>
      <c r="K252" s="153" t="str">
        <f t="shared" si="49"/>
        <v/>
      </c>
      <c r="L252" s="28" t="str">
        <f t="shared" si="55"/>
        <v/>
      </c>
      <c r="M252" s="23" t="str">
        <f t="shared" si="50"/>
        <v/>
      </c>
      <c r="N252" s="59" t="str">
        <f t="shared" si="46"/>
        <v/>
      </c>
      <c r="O252" s="16"/>
      <c r="Q252" s="149"/>
      <c r="R252" s="153" t="str">
        <f t="shared" si="51"/>
        <v/>
      </c>
      <c r="S252" s="28" t="str">
        <f t="shared" si="52"/>
        <v/>
      </c>
      <c r="T252" s="56" t="str">
        <f t="shared" si="53"/>
        <v/>
      </c>
      <c r="U252" s="62" t="str">
        <f t="shared" si="47"/>
        <v/>
      </c>
    </row>
    <row r="253" spans="3:21">
      <c r="C253" s="149"/>
      <c r="D253" s="153" t="str">
        <f t="shared" si="48"/>
        <v/>
      </c>
      <c r="E253" s="2" t="str">
        <f t="shared" si="44"/>
        <v/>
      </c>
      <c r="F253" s="23" t="str">
        <f t="shared" si="54"/>
        <v/>
      </c>
      <c r="G253" s="59" t="str">
        <f t="shared" si="45"/>
        <v/>
      </c>
      <c r="H253" s="9"/>
      <c r="I253" s="2"/>
      <c r="J253" s="149"/>
      <c r="K253" s="153" t="str">
        <f t="shared" si="49"/>
        <v/>
      </c>
      <c r="L253" s="28" t="str">
        <f t="shared" si="55"/>
        <v/>
      </c>
      <c r="M253" s="23" t="str">
        <f t="shared" si="50"/>
        <v/>
      </c>
      <c r="N253" s="59" t="str">
        <f t="shared" si="46"/>
        <v/>
      </c>
      <c r="O253" s="16"/>
      <c r="Q253" s="149"/>
      <c r="R253" s="153" t="str">
        <f t="shared" si="51"/>
        <v/>
      </c>
      <c r="S253" s="28" t="str">
        <f t="shared" si="52"/>
        <v/>
      </c>
      <c r="T253" s="56" t="str">
        <f t="shared" si="53"/>
        <v/>
      </c>
      <c r="U253" s="62" t="str">
        <f t="shared" si="47"/>
        <v/>
      </c>
    </row>
    <row r="254" spans="3:21">
      <c r="C254" s="149"/>
      <c r="D254" s="153" t="str">
        <f t="shared" si="48"/>
        <v/>
      </c>
      <c r="E254" s="2" t="str">
        <f t="shared" si="44"/>
        <v/>
      </c>
      <c r="F254" s="23" t="str">
        <f t="shared" si="54"/>
        <v/>
      </c>
      <c r="G254" s="59" t="str">
        <f t="shared" si="45"/>
        <v/>
      </c>
      <c r="H254" s="9"/>
      <c r="I254" s="2"/>
      <c r="J254" s="149"/>
      <c r="K254" s="153" t="str">
        <f t="shared" si="49"/>
        <v/>
      </c>
      <c r="L254" s="28" t="str">
        <f t="shared" si="55"/>
        <v/>
      </c>
      <c r="M254" s="23" t="str">
        <f t="shared" si="50"/>
        <v/>
      </c>
      <c r="N254" s="59" t="str">
        <f t="shared" si="46"/>
        <v/>
      </c>
      <c r="O254" s="16"/>
      <c r="Q254" s="149"/>
      <c r="R254" s="153" t="str">
        <f t="shared" si="51"/>
        <v/>
      </c>
      <c r="S254" s="28" t="str">
        <f t="shared" si="52"/>
        <v/>
      </c>
      <c r="T254" s="56" t="str">
        <f t="shared" si="53"/>
        <v/>
      </c>
      <c r="U254" s="62" t="str">
        <f t="shared" si="47"/>
        <v/>
      </c>
    </row>
    <row r="255" spans="3:21">
      <c r="C255" s="149"/>
      <c r="D255" s="153" t="str">
        <f t="shared" si="48"/>
        <v/>
      </c>
      <c r="E255" s="2" t="str">
        <f t="shared" si="44"/>
        <v/>
      </c>
      <c r="F255" s="23" t="str">
        <f t="shared" si="54"/>
        <v/>
      </c>
      <c r="G255" s="59" t="str">
        <f t="shared" si="45"/>
        <v/>
      </c>
      <c r="H255" s="9"/>
      <c r="I255" s="2"/>
      <c r="J255" s="149"/>
      <c r="K255" s="153" t="str">
        <f t="shared" si="49"/>
        <v/>
      </c>
      <c r="L255" s="28" t="str">
        <f t="shared" si="55"/>
        <v/>
      </c>
      <c r="M255" s="23" t="str">
        <f t="shared" si="50"/>
        <v/>
      </c>
      <c r="N255" s="59" t="str">
        <f t="shared" si="46"/>
        <v/>
      </c>
      <c r="O255" s="16"/>
      <c r="Q255" s="149"/>
      <c r="R255" s="153" t="str">
        <f t="shared" si="51"/>
        <v/>
      </c>
      <c r="S255" s="28" t="str">
        <f t="shared" si="52"/>
        <v/>
      </c>
      <c r="T255" s="56" t="str">
        <f t="shared" si="53"/>
        <v/>
      </c>
      <c r="U255" s="62" t="str">
        <f t="shared" si="47"/>
        <v/>
      </c>
    </row>
    <row r="256" spans="3:21">
      <c r="C256" s="149"/>
      <c r="D256" s="153" t="str">
        <f t="shared" si="48"/>
        <v/>
      </c>
      <c r="E256" s="2" t="str">
        <f t="shared" si="44"/>
        <v/>
      </c>
      <c r="F256" s="23" t="str">
        <f t="shared" si="54"/>
        <v/>
      </c>
      <c r="G256" s="59" t="str">
        <f t="shared" si="45"/>
        <v/>
      </c>
      <c r="H256" s="9"/>
      <c r="I256" s="2"/>
      <c r="J256" s="149"/>
      <c r="K256" s="153" t="str">
        <f t="shared" si="49"/>
        <v/>
      </c>
      <c r="L256" s="28" t="str">
        <f t="shared" si="55"/>
        <v/>
      </c>
      <c r="M256" s="23" t="str">
        <f t="shared" si="50"/>
        <v/>
      </c>
      <c r="N256" s="59" t="str">
        <f t="shared" si="46"/>
        <v/>
      </c>
      <c r="O256" s="16"/>
      <c r="Q256" s="149"/>
      <c r="R256" s="153" t="str">
        <f t="shared" si="51"/>
        <v/>
      </c>
      <c r="S256" s="28" t="str">
        <f t="shared" si="52"/>
        <v/>
      </c>
      <c r="T256" s="56" t="str">
        <f t="shared" si="53"/>
        <v/>
      </c>
      <c r="U256" s="62" t="str">
        <f t="shared" si="47"/>
        <v/>
      </c>
    </row>
    <row r="257" spans="3:21">
      <c r="C257" s="149"/>
      <c r="D257" s="153" t="str">
        <f t="shared" si="48"/>
        <v/>
      </c>
      <c r="E257" s="2" t="str">
        <f t="shared" si="44"/>
        <v/>
      </c>
      <c r="F257" s="23" t="str">
        <f t="shared" si="54"/>
        <v/>
      </c>
      <c r="G257" s="59" t="str">
        <f t="shared" si="45"/>
        <v/>
      </c>
      <c r="H257" s="9"/>
      <c r="I257" s="2"/>
      <c r="J257" s="149"/>
      <c r="K257" s="153" t="str">
        <f t="shared" si="49"/>
        <v/>
      </c>
      <c r="L257" s="28" t="str">
        <f t="shared" si="55"/>
        <v/>
      </c>
      <c r="M257" s="23" t="str">
        <f t="shared" si="50"/>
        <v/>
      </c>
      <c r="N257" s="59" t="str">
        <f t="shared" si="46"/>
        <v/>
      </c>
      <c r="O257" s="16"/>
      <c r="Q257" s="149"/>
      <c r="R257" s="153" t="str">
        <f t="shared" si="51"/>
        <v/>
      </c>
      <c r="S257" s="28" t="str">
        <f t="shared" si="52"/>
        <v/>
      </c>
      <c r="T257" s="56" t="str">
        <f t="shared" si="53"/>
        <v/>
      </c>
      <c r="U257" s="62" t="str">
        <f t="shared" si="47"/>
        <v/>
      </c>
    </row>
    <row r="258" spans="3:21">
      <c r="C258" s="149"/>
      <c r="D258" s="153" t="str">
        <f t="shared" si="48"/>
        <v/>
      </c>
      <c r="E258" s="2" t="str">
        <f t="shared" si="44"/>
        <v/>
      </c>
      <c r="F258" s="23" t="str">
        <f t="shared" si="54"/>
        <v/>
      </c>
      <c r="G258" s="59" t="str">
        <f t="shared" si="45"/>
        <v/>
      </c>
      <c r="H258" s="9"/>
      <c r="I258" s="2"/>
      <c r="J258" s="149"/>
      <c r="K258" s="153" t="str">
        <f t="shared" si="49"/>
        <v/>
      </c>
      <c r="L258" s="28" t="str">
        <f t="shared" si="55"/>
        <v/>
      </c>
      <c r="M258" s="23" t="str">
        <f t="shared" si="50"/>
        <v/>
      </c>
      <c r="N258" s="59" t="str">
        <f t="shared" si="46"/>
        <v/>
      </c>
      <c r="O258" s="16"/>
      <c r="Q258" s="149"/>
      <c r="R258" s="153" t="str">
        <f t="shared" si="51"/>
        <v/>
      </c>
      <c r="S258" s="28" t="str">
        <f t="shared" si="52"/>
        <v/>
      </c>
      <c r="T258" s="56" t="str">
        <f t="shared" si="53"/>
        <v/>
      </c>
      <c r="U258" s="62" t="str">
        <f t="shared" si="47"/>
        <v/>
      </c>
    </row>
    <row r="259" spans="3:21">
      <c r="C259" s="149"/>
      <c r="D259" s="153" t="str">
        <f t="shared" si="48"/>
        <v/>
      </c>
      <c r="E259" s="2" t="str">
        <f t="shared" si="44"/>
        <v/>
      </c>
      <c r="F259" s="23" t="str">
        <f t="shared" si="54"/>
        <v/>
      </c>
      <c r="G259" s="59" t="str">
        <f t="shared" si="45"/>
        <v/>
      </c>
      <c r="H259" s="9"/>
      <c r="I259" s="2"/>
      <c r="J259" s="149"/>
      <c r="K259" s="153" t="str">
        <f t="shared" si="49"/>
        <v/>
      </c>
      <c r="L259" s="28" t="str">
        <f t="shared" si="55"/>
        <v/>
      </c>
      <c r="M259" s="23" t="str">
        <f t="shared" si="50"/>
        <v/>
      </c>
      <c r="N259" s="59" t="str">
        <f t="shared" si="46"/>
        <v/>
      </c>
      <c r="O259" s="16"/>
      <c r="Q259" s="149"/>
      <c r="R259" s="153" t="str">
        <f t="shared" si="51"/>
        <v/>
      </c>
      <c r="S259" s="28" t="str">
        <f t="shared" si="52"/>
        <v/>
      </c>
      <c r="T259" s="56" t="str">
        <f t="shared" si="53"/>
        <v/>
      </c>
      <c r="U259" s="62" t="str">
        <f t="shared" si="47"/>
        <v/>
      </c>
    </row>
    <row r="260" spans="3:21">
      <c r="C260" s="149"/>
      <c r="D260" s="153" t="str">
        <f t="shared" si="48"/>
        <v/>
      </c>
      <c r="E260" s="2" t="str">
        <f t="shared" si="44"/>
        <v/>
      </c>
      <c r="F260" s="23" t="str">
        <f t="shared" si="54"/>
        <v/>
      </c>
      <c r="G260" s="59" t="str">
        <f t="shared" si="45"/>
        <v/>
      </c>
      <c r="H260" s="9"/>
      <c r="I260" s="2"/>
      <c r="J260" s="149"/>
      <c r="K260" s="153" t="str">
        <f t="shared" si="49"/>
        <v/>
      </c>
      <c r="L260" s="28" t="str">
        <f t="shared" si="55"/>
        <v/>
      </c>
      <c r="M260" s="23" t="str">
        <f t="shared" si="50"/>
        <v/>
      </c>
      <c r="N260" s="59" t="str">
        <f t="shared" si="46"/>
        <v/>
      </c>
      <c r="O260" s="16"/>
      <c r="Q260" s="149"/>
      <c r="R260" s="153" t="str">
        <f t="shared" si="51"/>
        <v/>
      </c>
      <c r="S260" s="28" t="str">
        <f t="shared" si="52"/>
        <v/>
      </c>
      <c r="T260" s="56" t="str">
        <f t="shared" si="53"/>
        <v/>
      </c>
      <c r="U260" s="62" t="str">
        <f t="shared" si="47"/>
        <v/>
      </c>
    </row>
    <row r="261" spans="3:21">
      <c r="C261" s="149"/>
      <c r="D261" s="153" t="str">
        <f t="shared" si="48"/>
        <v/>
      </c>
      <c r="E261" s="2" t="str">
        <f t="shared" si="44"/>
        <v/>
      </c>
      <c r="F261" s="23" t="str">
        <f t="shared" si="54"/>
        <v/>
      </c>
      <c r="G261" s="59" t="str">
        <f t="shared" si="45"/>
        <v/>
      </c>
      <c r="H261" s="9"/>
      <c r="I261" s="2"/>
      <c r="J261" s="149"/>
      <c r="K261" s="153" t="str">
        <f t="shared" si="49"/>
        <v/>
      </c>
      <c r="L261" s="28" t="str">
        <f t="shared" si="55"/>
        <v/>
      </c>
      <c r="M261" s="23" t="str">
        <f t="shared" si="50"/>
        <v/>
      </c>
      <c r="N261" s="59" t="str">
        <f t="shared" si="46"/>
        <v/>
      </c>
      <c r="O261" s="16"/>
      <c r="Q261" s="149"/>
      <c r="R261" s="153" t="str">
        <f t="shared" si="51"/>
        <v/>
      </c>
      <c r="S261" s="28" t="str">
        <f t="shared" si="52"/>
        <v/>
      </c>
      <c r="T261" s="56" t="str">
        <f t="shared" si="53"/>
        <v/>
      </c>
      <c r="U261" s="62" t="str">
        <f t="shared" si="47"/>
        <v/>
      </c>
    </row>
    <row r="262" spans="3:21">
      <c r="C262" s="149"/>
      <c r="D262" s="153" t="str">
        <f t="shared" si="48"/>
        <v/>
      </c>
      <c r="E262" s="2" t="str">
        <f t="shared" si="44"/>
        <v/>
      </c>
      <c r="F262" s="23" t="str">
        <f t="shared" si="54"/>
        <v/>
      </c>
      <c r="G262" s="59" t="str">
        <f t="shared" si="45"/>
        <v/>
      </c>
      <c r="H262" s="9"/>
      <c r="I262" s="2"/>
      <c r="J262" s="149"/>
      <c r="K262" s="153" t="str">
        <f t="shared" si="49"/>
        <v/>
      </c>
      <c r="L262" s="28" t="str">
        <f t="shared" si="55"/>
        <v/>
      </c>
      <c r="M262" s="23" t="str">
        <f t="shared" si="50"/>
        <v/>
      </c>
      <c r="N262" s="59" t="str">
        <f t="shared" si="46"/>
        <v/>
      </c>
      <c r="O262" s="16"/>
      <c r="Q262" s="149"/>
      <c r="R262" s="153" t="str">
        <f t="shared" si="51"/>
        <v/>
      </c>
      <c r="S262" s="28" t="str">
        <f t="shared" si="52"/>
        <v/>
      </c>
      <c r="T262" s="56" t="str">
        <f t="shared" si="53"/>
        <v/>
      </c>
      <c r="U262" s="62" t="str">
        <f t="shared" si="47"/>
        <v/>
      </c>
    </row>
    <row r="263" spans="3:21">
      <c r="C263" s="149"/>
      <c r="D263" s="153" t="str">
        <f t="shared" si="48"/>
        <v/>
      </c>
      <c r="E263" s="2" t="str">
        <f t="shared" si="44"/>
        <v/>
      </c>
      <c r="F263" s="23" t="str">
        <f t="shared" si="54"/>
        <v/>
      </c>
      <c r="G263" s="59" t="str">
        <f t="shared" si="45"/>
        <v/>
      </c>
      <c r="H263" s="9"/>
      <c r="I263" s="2"/>
      <c r="J263" s="149"/>
      <c r="K263" s="153" t="str">
        <f t="shared" si="49"/>
        <v/>
      </c>
      <c r="L263" s="28" t="str">
        <f t="shared" si="55"/>
        <v/>
      </c>
      <c r="M263" s="23" t="str">
        <f t="shared" si="50"/>
        <v/>
      </c>
      <c r="N263" s="59" t="str">
        <f t="shared" si="46"/>
        <v/>
      </c>
      <c r="O263" s="16"/>
      <c r="Q263" s="149"/>
      <c r="R263" s="153" t="str">
        <f t="shared" si="51"/>
        <v/>
      </c>
      <c r="S263" s="28" t="str">
        <f t="shared" si="52"/>
        <v/>
      </c>
      <c r="T263" s="56" t="str">
        <f t="shared" si="53"/>
        <v/>
      </c>
      <c r="U263" s="62" t="str">
        <f t="shared" si="47"/>
        <v/>
      </c>
    </row>
    <row r="264" spans="3:21">
      <c r="C264" s="149"/>
      <c r="D264" s="153" t="str">
        <f t="shared" si="48"/>
        <v/>
      </c>
      <c r="E264" s="2" t="str">
        <f t="shared" si="44"/>
        <v/>
      </c>
      <c r="F264" s="23" t="str">
        <f t="shared" si="54"/>
        <v/>
      </c>
      <c r="G264" s="59" t="str">
        <f t="shared" si="45"/>
        <v/>
      </c>
      <c r="H264" s="9"/>
      <c r="I264" s="2"/>
      <c r="J264" s="149"/>
      <c r="K264" s="153" t="str">
        <f t="shared" si="49"/>
        <v/>
      </c>
      <c r="L264" s="28" t="str">
        <f t="shared" si="55"/>
        <v/>
      </c>
      <c r="M264" s="23" t="str">
        <f t="shared" si="50"/>
        <v/>
      </c>
      <c r="N264" s="59" t="str">
        <f t="shared" si="46"/>
        <v/>
      </c>
      <c r="O264" s="16"/>
      <c r="Q264" s="149"/>
      <c r="R264" s="153" t="str">
        <f t="shared" si="51"/>
        <v/>
      </c>
      <c r="S264" s="28" t="str">
        <f t="shared" si="52"/>
        <v/>
      </c>
      <c r="T264" s="56" t="str">
        <f t="shared" si="53"/>
        <v/>
      </c>
      <c r="U264" s="62" t="str">
        <f t="shared" si="47"/>
        <v/>
      </c>
    </row>
    <row r="265" spans="3:21">
      <c r="C265" s="149"/>
      <c r="D265" s="153" t="str">
        <f t="shared" si="48"/>
        <v/>
      </c>
      <c r="E265" s="2" t="str">
        <f t="shared" si="44"/>
        <v/>
      </c>
      <c r="F265" s="23" t="str">
        <f t="shared" si="54"/>
        <v/>
      </c>
      <c r="G265" s="59" t="str">
        <f t="shared" si="45"/>
        <v/>
      </c>
      <c r="H265" s="9"/>
      <c r="I265" s="2"/>
      <c r="J265" s="149"/>
      <c r="K265" s="153" t="str">
        <f t="shared" si="49"/>
        <v/>
      </c>
      <c r="L265" s="28" t="str">
        <f t="shared" si="55"/>
        <v/>
      </c>
      <c r="M265" s="23" t="str">
        <f t="shared" si="50"/>
        <v/>
      </c>
      <c r="N265" s="59" t="str">
        <f t="shared" si="46"/>
        <v/>
      </c>
      <c r="O265" s="16"/>
      <c r="Q265" s="149"/>
      <c r="R265" s="153" t="str">
        <f t="shared" si="51"/>
        <v/>
      </c>
      <c r="S265" s="28" t="str">
        <f t="shared" si="52"/>
        <v/>
      </c>
      <c r="T265" s="56" t="str">
        <f t="shared" si="53"/>
        <v/>
      </c>
      <c r="U265" s="62" t="str">
        <f t="shared" si="47"/>
        <v/>
      </c>
    </row>
    <row r="266" spans="3:21">
      <c r="C266" s="149"/>
      <c r="D266" s="153" t="str">
        <f t="shared" si="48"/>
        <v/>
      </c>
      <c r="E266" s="2" t="str">
        <f t="shared" si="44"/>
        <v/>
      </c>
      <c r="F266" s="23" t="str">
        <f t="shared" si="54"/>
        <v/>
      </c>
      <c r="G266" s="59" t="str">
        <f t="shared" si="45"/>
        <v/>
      </c>
      <c r="H266" s="9"/>
      <c r="I266" s="2"/>
      <c r="J266" s="149"/>
      <c r="K266" s="153" t="str">
        <f t="shared" si="49"/>
        <v/>
      </c>
      <c r="L266" s="28" t="str">
        <f t="shared" si="55"/>
        <v/>
      </c>
      <c r="M266" s="23" t="str">
        <f t="shared" si="50"/>
        <v/>
      </c>
      <c r="N266" s="59" t="str">
        <f t="shared" si="46"/>
        <v/>
      </c>
      <c r="O266" s="16"/>
      <c r="Q266" s="149"/>
      <c r="R266" s="153" t="str">
        <f t="shared" si="51"/>
        <v/>
      </c>
      <c r="S266" s="28" t="str">
        <f t="shared" si="52"/>
        <v/>
      </c>
      <c r="T266" s="56" t="str">
        <f t="shared" si="53"/>
        <v/>
      </c>
      <c r="U266" s="62" t="str">
        <f t="shared" si="47"/>
        <v/>
      </c>
    </row>
    <row r="267" spans="3:21">
      <c r="C267" s="149"/>
      <c r="D267" s="153" t="str">
        <f t="shared" si="48"/>
        <v/>
      </c>
      <c r="E267" s="2" t="str">
        <f t="shared" si="44"/>
        <v/>
      </c>
      <c r="F267" s="23" t="str">
        <f t="shared" si="54"/>
        <v/>
      </c>
      <c r="G267" s="59" t="str">
        <f t="shared" si="45"/>
        <v/>
      </c>
      <c r="H267" s="9"/>
      <c r="I267" s="2"/>
      <c r="J267" s="149"/>
      <c r="K267" s="153" t="str">
        <f t="shared" si="49"/>
        <v/>
      </c>
      <c r="L267" s="28" t="str">
        <f t="shared" si="55"/>
        <v/>
      </c>
      <c r="M267" s="23" t="str">
        <f t="shared" si="50"/>
        <v/>
      </c>
      <c r="N267" s="59" t="str">
        <f t="shared" si="46"/>
        <v/>
      </c>
      <c r="O267" s="16"/>
      <c r="Q267" s="149"/>
      <c r="R267" s="153" t="str">
        <f t="shared" si="51"/>
        <v/>
      </c>
      <c r="S267" s="28" t="str">
        <f t="shared" si="52"/>
        <v/>
      </c>
      <c r="T267" s="56" t="str">
        <f t="shared" si="53"/>
        <v/>
      </c>
      <c r="U267" s="62" t="str">
        <f t="shared" si="47"/>
        <v/>
      </c>
    </row>
    <row r="268" spans="3:21">
      <c r="C268" s="149"/>
      <c r="D268" s="153" t="str">
        <f t="shared" si="48"/>
        <v/>
      </c>
      <c r="E268" s="2" t="str">
        <f t="shared" si="44"/>
        <v/>
      </c>
      <c r="F268" s="23" t="str">
        <f t="shared" si="54"/>
        <v/>
      </c>
      <c r="G268" s="59" t="str">
        <f t="shared" si="45"/>
        <v/>
      </c>
      <c r="H268" s="9"/>
      <c r="I268" s="2"/>
      <c r="J268" s="149"/>
      <c r="K268" s="153" t="str">
        <f t="shared" si="49"/>
        <v/>
      </c>
      <c r="L268" s="28" t="str">
        <f t="shared" si="55"/>
        <v/>
      </c>
      <c r="M268" s="23" t="str">
        <f t="shared" si="50"/>
        <v/>
      </c>
      <c r="N268" s="59" t="str">
        <f t="shared" si="46"/>
        <v/>
      </c>
      <c r="O268" s="16"/>
      <c r="Q268" s="149"/>
      <c r="R268" s="153" t="str">
        <f t="shared" si="51"/>
        <v/>
      </c>
      <c r="S268" s="28" t="str">
        <f t="shared" si="52"/>
        <v/>
      </c>
      <c r="T268" s="56" t="str">
        <f t="shared" si="53"/>
        <v/>
      </c>
      <c r="U268" s="62" t="str">
        <f t="shared" si="47"/>
        <v/>
      </c>
    </row>
    <row r="269" spans="3:21">
      <c r="C269" s="149"/>
      <c r="D269" s="153" t="str">
        <f t="shared" si="48"/>
        <v/>
      </c>
      <c r="E269" s="2" t="str">
        <f t="shared" si="44"/>
        <v/>
      </c>
      <c r="F269" s="23" t="str">
        <f t="shared" si="54"/>
        <v/>
      </c>
      <c r="G269" s="59" t="str">
        <f t="shared" si="45"/>
        <v/>
      </c>
      <c r="H269" s="9"/>
      <c r="I269" s="2"/>
      <c r="J269" s="149"/>
      <c r="K269" s="153" t="str">
        <f t="shared" si="49"/>
        <v/>
      </c>
      <c r="L269" s="28" t="str">
        <f t="shared" si="55"/>
        <v/>
      </c>
      <c r="M269" s="23" t="str">
        <f t="shared" si="50"/>
        <v/>
      </c>
      <c r="N269" s="59" t="str">
        <f t="shared" si="46"/>
        <v/>
      </c>
      <c r="O269" s="16"/>
      <c r="Q269" s="149"/>
      <c r="R269" s="153" t="str">
        <f t="shared" si="51"/>
        <v/>
      </c>
      <c r="S269" s="28" t="str">
        <f t="shared" si="52"/>
        <v/>
      </c>
      <c r="T269" s="56" t="str">
        <f t="shared" si="53"/>
        <v/>
      </c>
      <c r="U269" s="62" t="str">
        <f t="shared" si="47"/>
        <v/>
      </c>
    </row>
    <row r="270" spans="3:21">
      <c r="C270" s="149"/>
      <c r="D270" s="153" t="str">
        <f t="shared" si="48"/>
        <v/>
      </c>
      <c r="E270" s="2" t="str">
        <f t="shared" si="44"/>
        <v/>
      </c>
      <c r="F270" s="23" t="str">
        <f t="shared" si="54"/>
        <v/>
      </c>
      <c r="G270" s="59" t="str">
        <f t="shared" si="45"/>
        <v/>
      </c>
      <c r="H270" s="9"/>
      <c r="I270" s="2"/>
      <c r="J270" s="149"/>
      <c r="K270" s="153" t="str">
        <f t="shared" si="49"/>
        <v/>
      </c>
      <c r="L270" s="28" t="str">
        <f t="shared" si="55"/>
        <v/>
      </c>
      <c r="M270" s="23" t="str">
        <f t="shared" si="50"/>
        <v/>
      </c>
      <c r="N270" s="59" t="str">
        <f t="shared" si="46"/>
        <v/>
      </c>
      <c r="O270" s="16"/>
      <c r="Q270" s="149"/>
      <c r="R270" s="153" t="str">
        <f t="shared" si="51"/>
        <v/>
      </c>
      <c r="S270" s="28" t="str">
        <f t="shared" si="52"/>
        <v/>
      </c>
      <c r="T270" s="56" t="str">
        <f t="shared" si="53"/>
        <v/>
      </c>
      <c r="U270" s="62" t="str">
        <f t="shared" si="47"/>
        <v/>
      </c>
    </row>
    <row r="271" spans="3:21">
      <c r="C271" s="149"/>
      <c r="D271" s="153" t="str">
        <f t="shared" si="48"/>
        <v/>
      </c>
      <c r="E271" s="2" t="str">
        <f t="shared" si="44"/>
        <v/>
      </c>
      <c r="F271" s="23" t="str">
        <f t="shared" si="54"/>
        <v/>
      </c>
      <c r="G271" s="59" t="str">
        <f t="shared" si="45"/>
        <v/>
      </c>
      <c r="H271" s="9"/>
      <c r="I271" s="2"/>
      <c r="J271" s="149"/>
      <c r="K271" s="153" t="str">
        <f t="shared" si="49"/>
        <v/>
      </c>
      <c r="L271" s="28" t="str">
        <f t="shared" si="55"/>
        <v/>
      </c>
      <c r="M271" s="23" t="str">
        <f t="shared" si="50"/>
        <v/>
      </c>
      <c r="N271" s="59" t="str">
        <f t="shared" si="46"/>
        <v/>
      </c>
      <c r="O271" s="16"/>
      <c r="Q271" s="149"/>
      <c r="R271" s="153" t="str">
        <f t="shared" si="51"/>
        <v/>
      </c>
      <c r="S271" s="28" t="str">
        <f t="shared" si="52"/>
        <v/>
      </c>
      <c r="T271" s="56" t="str">
        <f t="shared" si="53"/>
        <v/>
      </c>
      <c r="U271" s="62" t="str">
        <f t="shared" si="47"/>
        <v/>
      </c>
    </row>
    <row r="272" spans="3:21">
      <c r="C272" s="149"/>
      <c r="D272" s="153" t="str">
        <f t="shared" si="48"/>
        <v/>
      </c>
      <c r="E272" s="2" t="str">
        <f t="shared" si="44"/>
        <v/>
      </c>
      <c r="F272" s="23" t="str">
        <f t="shared" si="54"/>
        <v/>
      </c>
      <c r="G272" s="59" t="str">
        <f t="shared" si="45"/>
        <v/>
      </c>
      <c r="H272" s="9"/>
      <c r="I272" s="2"/>
      <c r="J272" s="149"/>
      <c r="K272" s="153" t="str">
        <f t="shared" si="49"/>
        <v/>
      </c>
      <c r="L272" s="28" t="str">
        <f t="shared" si="55"/>
        <v/>
      </c>
      <c r="M272" s="23" t="str">
        <f t="shared" si="50"/>
        <v/>
      </c>
      <c r="N272" s="59" t="str">
        <f t="shared" si="46"/>
        <v/>
      </c>
      <c r="O272" s="16"/>
      <c r="Q272" s="149"/>
      <c r="R272" s="153" t="str">
        <f t="shared" si="51"/>
        <v/>
      </c>
      <c r="S272" s="28" t="str">
        <f t="shared" si="52"/>
        <v/>
      </c>
      <c r="T272" s="56" t="str">
        <f t="shared" si="53"/>
        <v/>
      </c>
      <c r="U272" s="62" t="str">
        <f t="shared" si="47"/>
        <v/>
      </c>
    </row>
    <row r="273" spans="3:21">
      <c r="C273" s="149"/>
      <c r="D273" s="153" t="str">
        <f t="shared" si="48"/>
        <v/>
      </c>
      <c r="E273" s="2" t="str">
        <f t="shared" si="44"/>
        <v/>
      </c>
      <c r="F273" s="23" t="str">
        <f t="shared" si="54"/>
        <v/>
      </c>
      <c r="G273" s="59" t="str">
        <f t="shared" si="45"/>
        <v/>
      </c>
      <c r="H273" s="9"/>
      <c r="I273" s="2"/>
      <c r="J273" s="149"/>
      <c r="K273" s="153" t="str">
        <f t="shared" si="49"/>
        <v/>
      </c>
      <c r="L273" s="28" t="str">
        <f t="shared" si="55"/>
        <v/>
      </c>
      <c r="M273" s="23" t="str">
        <f t="shared" si="50"/>
        <v/>
      </c>
      <c r="N273" s="59" t="str">
        <f t="shared" si="46"/>
        <v/>
      </c>
      <c r="O273" s="16"/>
      <c r="Q273" s="149"/>
      <c r="R273" s="153" t="str">
        <f t="shared" si="51"/>
        <v/>
      </c>
      <c r="S273" s="28" t="str">
        <f t="shared" si="52"/>
        <v/>
      </c>
      <c r="T273" s="56" t="str">
        <f t="shared" si="53"/>
        <v/>
      </c>
      <c r="U273" s="62" t="str">
        <f t="shared" si="47"/>
        <v/>
      </c>
    </row>
    <row r="274" spans="3:21">
      <c r="C274" s="149"/>
      <c r="D274" s="153" t="str">
        <f t="shared" si="48"/>
        <v/>
      </c>
      <c r="E274" s="2" t="str">
        <f t="shared" si="44"/>
        <v/>
      </c>
      <c r="F274" s="23" t="str">
        <f t="shared" si="54"/>
        <v/>
      </c>
      <c r="G274" s="59" t="str">
        <f t="shared" si="45"/>
        <v/>
      </c>
      <c r="H274" s="9"/>
      <c r="I274" s="2"/>
      <c r="J274" s="149"/>
      <c r="K274" s="153" t="str">
        <f t="shared" si="49"/>
        <v/>
      </c>
      <c r="L274" s="28" t="str">
        <f t="shared" si="55"/>
        <v/>
      </c>
      <c r="M274" s="23" t="str">
        <f t="shared" si="50"/>
        <v/>
      </c>
      <c r="N274" s="59" t="str">
        <f t="shared" si="46"/>
        <v/>
      </c>
      <c r="O274" s="16"/>
      <c r="Q274" s="149"/>
      <c r="R274" s="153" t="str">
        <f t="shared" si="51"/>
        <v/>
      </c>
      <c r="S274" s="28" t="str">
        <f t="shared" si="52"/>
        <v/>
      </c>
      <c r="T274" s="56" t="str">
        <f t="shared" si="53"/>
        <v/>
      </c>
      <c r="U274" s="62" t="str">
        <f t="shared" si="47"/>
        <v/>
      </c>
    </row>
    <row r="275" spans="3:21">
      <c r="C275" s="149"/>
      <c r="D275" s="153" t="str">
        <f t="shared" si="48"/>
        <v/>
      </c>
      <c r="E275" s="2" t="str">
        <f t="shared" si="44"/>
        <v/>
      </c>
      <c r="F275" s="23" t="str">
        <f t="shared" si="54"/>
        <v/>
      </c>
      <c r="G275" s="59" t="str">
        <f t="shared" si="45"/>
        <v/>
      </c>
      <c r="H275" s="9"/>
      <c r="I275" s="2"/>
      <c r="J275" s="149"/>
      <c r="K275" s="153" t="str">
        <f t="shared" si="49"/>
        <v/>
      </c>
      <c r="L275" s="28" t="str">
        <f t="shared" si="55"/>
        <v/>
      </c>
      <c r="M275" s="23" t="str">
        <f t="shared" si="50"/>
        <v/>
      </c>
      <c r="N275" s="59" t="str">
        <f t="shared" si="46"/>
        <v/>
      </c>
      <c r="O275" s="16"/>
      <c r="Q275" s="149"/>
      <c r="R275" s="153" t="str">
        <f t="shared" si="51"/>
        <v/>
      </c>
      <c r="S275" s="28" t="str">
        <f t="shared" si="52"/>
        <v/>
      </c>
      <c r="T275" s="56" t="str">
        <f t="shared" si="53"/>
        <v/>
      </c>
      <c r="U275" s="62" t="str">
        <f t="shared" si="47"/>
        <v/>
      </c>
    </row>
    <row r="276" spans="3:21">
      <c r="C276" s="149"/>
      <c r="D276" s="153" t="str">
        <f t="shared" si="48"/>
        <v/>
      </c>
      <c r="E276" s="2" t="str">
        <f t="shared" si="44"/>
        <v/>
      </c>
      <c r="F276" s="23" t="str">
        <f t="shared" si="54"/>
        <v/>
      </c>
      <c r="G276" s="59" t="str">
        <f t="shared" si="45"/>
        <v/>
      </c>
      <c r="H276" s="9"/>
      <c r="I276" s="2"/>
      <c r="J276" s="149"/>
      <c r="K276" s="153" t="str">
        <f t="shared" si="49"/>
        <v/>
      </c>
      <c r="L276" s="28" t="str">
        <f t="shared" si="55"/>
        <v/>
      </c>
      <c r="M276" s="23" t="str">
        <f t="shared" si="50"/>
        <v/>
      </c>
      <c r="N276" s="59" t="str">
        <f t="shared" si="46"/>
        <v/>
      </c>
      <c r="O276" s="16"/>
      <c r="Q276" s="149"/>
      <c r="R276" s="153" t="str">
        <f t="shared" si="51"/>
        <v/>
      </c>
      <c r="S276" s="28" t="str">
        <f t="shared" si="52"/>
        <v/>
      </c>
      <c r="T276" s="56" t="str">
        <f t="shared" si="53"/>
        <v/>
      </c>
      <c r="U276" s="62" t="str">
        <f t="shared" si="47"/>
        <v/>
      </c>
    </row>
    <row r="277" spans="3:21">
      <c r="C277" s="149"/>
      <c r="D277" s="153" t="str">
        <f t="shared" si="48"/>
        <v/>
      </c>
      <c r="E277" s="2" t="str">
        <f t="shared" si="44"/>
        <v/>
      </c>
      <c r="F277" s="23" t="str">
        <f t="shared" si="54"/>
        <v/>
      </c>
      <c r="G277" s="59" t="str">
        <f t="shared" si="45"/>
        <v/>
      </c>
      <c r="H277" s="9"/>
      <c r="I277" s="2"/>
      <c r="J277" s="149"/>
      <c r="K277" s="153" t="str">
        <f t="shared" si="49"/>
        <v/>
      </c>
      <c r="L277" s="28" t="str">
        <f t="shared" si="55"/>
        <v/>
      </c>
      <c r="M277" s="23" t="str">
        <f t="shared" si="50"/>
        <v/>
      </c>
      <c r="N277" s="59" t="str">
        <f t="shared" si="46"/>
        <v/>
      </c>
      <c r="O277" s="16"/>
      <c r="Q277" s="149"/>
      <c r="R277" s="153" t="str">
        <f t="shared" si="51"/>
        <v/>
      </c>
      <c r="S277" s="28" t="str">
        <f t="shared" si="52"/>
        <v/>
      </c>
      <c r="T277" s="56" t="str">
        <f t="shared" si="53"/>
        <v/>
      </c>
      <c r="U277" s="62" t="str">
        <f t="shared" si="47"/>
        <v/>
      </c>
    </row>
    <row r="278" spans="3:21">
      <c r="C278" s="149"/>
      <c r="D278" s="153" t="str">
        <f t="shared" si="48"/>
        <v/>
      </c>
      <c r="E278" s="2" t="str">
        <f t="shared" si="44"/>
        <v/>
      </c>
      <c r="F278" s="23" t="str">
        <f t="shared" si="54"/>
        <v/>
      </c>
      <c r="G278" s="59" t="str">
        <f t="shared" si="45"/>
        <v/>
      </c>
      <c r="H278" s="9"/>
      <c r="I278" s="2"/>
      <c r="J278" s="149"/>
      <c r="K278" s="153" t="str">
        <f t="shared" si="49"/>
        <v/>
      </c>
      <c r="L278" s="28" t="str">
        <f t="shared" si="55"/>
        <v/>
      </c>
      <c r="M278" s="23" t="str">
        <f t="shared" si="50"/>
        <v/>
      </c>
      <c r="N278" s="59" t="str">
        <f t="shared" si="46"/>
        <v/>
      </c>
      <c r="O278" s="16"/>
      <c r="Q278" s="149"/>
      <c r="R278" s="153" t="str">
        <f t="shared" si="51"/>
        <v/>
      </c>
      <c r="S278" s="28" t="str">
        <f t="shared" si="52"/>
        <v/>
      </c>
      <c r="T278" s="56" t="str">
        <f t="shared" si="53"/>
        <v/>
      </c>
      <c r="U278" s="62" t="str">
        <f t="shared" si="47"/>
        <v/>
      </c>
    </row>
    <row r="279" spans="3:21">
      <c r="C279" s="149"/>
      <c r="D279" s="153" t="str">
        <f t="shared" si="48"/>
        <v/>
      </c>
      <c r="E279" s="2" t="str">
        <f t="shared" si="44"/>
        <v/>
      </c>
      <c r="F279" s="23" t="str">
        <f t="shared" si="54"/>
        <v/>
      </c>
      <c r="G279" s="59" t="str">
        <f t="shared" si="45"/>
        <v/>
      </c>
      <c r="H279" s="9"/>
      <c r="I279" s="2"/>
      <c r="J279" s="149"/>
      <c r="K279" s="153" t="str">
        <f t="shared" si="49"/>
        <v/>
      </c>
      <c r="L279" s="28" t="str">
        <f t="shared" si="55"/>
        <v/>
      </c>
      <c r="M279" s="23" t="str">
        <f t="shared" si="50"/>
        <v/>
      </c>
      <c r="N279" s="59" t="str">
        <f t="shared" si="46"/>
        <v/>
      </c>
      <c r="O279" s="16"/>
      <c r="Q279" s="149"/>
      <c r="R279" s="153" t="str">
        <f t="shared" si="51"/>
        <v/>
      </c>
      <c r="S279" s="28" t="str">
        <f t="shared" si="52"/>
        <v/>
      </c>
      <c r="T279" s="56" t="str">
        <f t="shared" si="53"/>
        <v/>
      </c>
      <c r="U279" s="62" t="str">
        <f t="shared" si="47"/>
        <v/>
      </c>
    </row>
    <row r="280" spans="3:21">
      <c r="C280" s="149"/>
      <c r="D280" s="153" t="str">
        <f t="shared" si="48"/>
        <v/>
      </c>
      <c r="E280" s="2" t="str">
        <f t="shared" si="44"/>
        <v/>
      </c>
      <c r="F280" s="23" t="str">
        <f t="shared" si="54"/>
        <v/>
      </c>
      <c r="G280" s="59" t="str">
        <f t="shared" si="45"/>
        <v/>
      </c>
      <c r="H280" s="9"/>
      <c r="I280" s="2"/>
      <c r="J280" s="149"/>
      <c r="K280" s="153" t="str">
        <f t="shared" si="49"/>
        <v/>
      </c>
      <c r="L280" s="28" t="str">
        <f t="shared" si="55"/>
        <v/>
      </c>
      <c r="M280" s="23" t="str">
        <f t="shared" si="50"/>
        <v/>
      </c>
      <c r="N280" s="59" t="str">
        <f t="shared" si="46"/>
        <v/>
      </c>
      <c r="O280" s="16"/>
      <c r="Q280" s="149"/>
      <c r="R280" s="153" t="str">
        <f t="shared" si="51"/>
        <v/>
      </c>
      <c r="S280" s="28" t="str">
        <f t="shared" si="52"/>
        <v/>
      </c>
      <c r="T280" s="56" t="str">
        <f t="shared" si="53"/>
        <v/>
      </c>
      <c r="U280" s="62" t="str">
        <f t="shared" si="47"/>
        <v/>
      </c>
    </row>
    <row r="281" spans="3:21">
      <c r="C281" s="149"/>
      <c r="D281" s="153" t="str">
        <f t="shared" si="48"/>
        <v/>
      </c>
      <c r="E281" s="2" t="str">
        <f t="shared" si="44"/>
        <v/>
      </c>
      <c r="F281" s="23" t="str">
        <f t="shared" si="54"/>
        <v/>
      </c>
      <c r="G281" s="59" t="str">
        <f t="shared" si="45"/>
        <v/>
      </c>
      <c r="H281" s="9"/>
      <c r="I281" s="2"/>
      <c r="J281" s="149"/>
      <c r="K281" s="153" t="str">
        <f t="shared" si="49"/>
        <v/>
      </c>
      <c r="L281" s="28" t="str">
        <f t="shared" si="55"/>
        <v/>
      </c>
      <c r="M281" s="23" t="str">
        <f t="shared" si="50"/>
        <v/>
      </c>
      <c r="N281" s="59" t="str">
        <f t="shared" si="46"/>
        <v/>
      </c>
      <c r="O281" s="16"/>
      <c r="Q281" s="149"/>
      <c r="R281" s="153" t="str">
        <f t="shared" si="51"/>
        <v/>
      </c>
      <c r="S281" s="28" t="str">
        <f t="shared" si="52"/>
        <v/>
      </c>
      <c r="T281" s="56" t="str">
        <f t="shared" si="53"/>
        <v/>
      </c>
      <c r="U281" s="62" t="str">
        <f t="shared" si="47"/>
        <v/>
      </c>
    </row>
    <row r="282" spans="3:21">
      <c r="C282" s="149"/>
      <c r="D282" s="153" t="str">
        <f t="shared" si="48"/>
        <v/>
      </c>
      <c r="E282" s="2" t="str">
        <f t="shared" si="44"/>
        <v/>
      </c>
      <c r="F282" s="23" t="str">
        <f t="shared" si="54"/>
        <v/>
      </c>
      <c r="G282" s="59" t="str">
        <f t="shared" si="45"/>
        <v/>
      </c>
      <c r="H282" s="9"/>
      <c r="I282" s="2"/>
      <c r="J282" s="149"/>
      <c r="K282" s="153" t="str">
        <f t="shared" si="49"/>
        <v/>
      </c>
      <c r="L282" s="28" t="str">
        <f t="shared" si="55"/>
        <v/>
      </c>
      <c r="M282" s="23" t="str">
        <f t="shared" si="50"/>
        <v/>
      </c>
      <c r="N282" s="59" t="str">
        <f t="shared" si="46"/>
        <v/>
      </c>
      <c r="O282" s="16"/>
      <c r="Q282" s="149"/>
      <c r="R282" s="153" t="str">
        <f t="shared" si="51"/>
        <v/>
      </c>
      <c r="S282" s="28" t="str">
        <f t="shared" si="52"/>
        <v/>
      </c>
      <c r="T282" s="56" t="str">
        <f t="shared" si="53"/>
        <v/>
      </c>
      <c r="U282" s="62" t="str">
        <f t="shared" si="47"/>
        <v/>
      </c>
    </row>
    <row r="283" spans="3:21">
      <c r="C283" s="149"/>
      <c r="D283" s="153" t="str">
        <f t="shared" si="48"/>
        <v/>
      </c>
      <c r="E283" s="2" t="str">
        <f t="shared" si="44"/>
        <v/>
      </c>
      <c r="F283" s="23" t="str">
        <f t="shared" si="54"/>
        <v/>
      </c>
      <c r="G283" s="59" t="str">
        <f t="shared" si="45"/>
        <v/>
      </c>
      <c r="H283" s="9"/>
      <c r="I283" s="2"/>
      <c r="J283" s="149"/>
      <c r="K283" s="153" t="str">
        <f t="shared" si="49"/>
        <v/>
      </c>
      <c r="L283" s="28" t="str">
        <f t="shared" si="55"/>
        <v/>
      </c>
      <c r="M283" s="23" t="str">
        <f t="shared" si="50"/>
        <v/>
      </c>
      <c r="N283" s="59" t="str">
        <f t="shared" si="46"/>
        <v/>
      </c>
      <c r="O283" s="16"/>
      <c r="Q283" s="149"/>
      <c r="R283" s="153" t="str">
        <f t="shared" si="51"/>
        <v/>
      </c>
      <c r="S283" s="28" t="str">
        <f t="shared" si="52"/>
        <v/>
      </c>
      <c r="T283" s="56" t="str">
        <f t="shared" si="53"/>
        <v/>
      </c>
      <c r="U283" s="62" t="str">
        <f t="shared" si="47"/>
        <v/>
      </c>
    </row>
    <row r="284" spans="3:21">
      <c r="C284" s="149"/>
      <c r="D284" s="153" t="str">
        <f t="shared" si="48"/>
        <v/>
      </c>
      <c r="E284" s="2" t="str">
        <f t="shared" ref="E284:E301" si="56">IF(ISNUMBER(C284),E$37/10^(($C284-E$39)/E$38),"")</f>
        <v/>
      </c>
      <c r="F284" s="23" t="str">
        <f t="shared" si="54"/>
        <v/>
      </c>
      <c r="G284" s="59" t="str">
        <f t="shared" si="45"/>
        <v/>
      </c>
      <c r="H284" s="9"/>
      <c r="I284" s="2"/>
      <c r="J284" s="149"/>
      <c r="K284" s="153" t="str">
        <f t="shared" si="49"/>
        <v/>
      </c>
      <c r="L284" s="28" t="str">
        <f t="shared" si="55"/>
        <v/>
      </c>
      <c r="M284" s="23" t="str">
        <f t="shared" si="50"/>
        <v/>
      </c>
      <c r="N284" s="59" t="str">
        <f t="shared" si="46"/>
        <v/>
      </c>
      <c r="O284" s="16"/>
      <c r="Q284" s="149"/>
      <c r="R284" s="153" t="str">
        <f t="shared" si="51"/>
        <v/>
      </c>
      <c r="S284" s="28" t="str">
        <f t="shared" si="52"/>
        <v/>
      </c>
      <c r="T284" s="56" t="str">
        <f t="shared" si="53"/>
        <v/>
      </c>
      <c r="U284" s="62" t="str">
        <f t="shared" si="47"/>
        <v/>
      </c>
    </row>
    <row r="285" spans="3:21">
      <c r="C285" s="149"/>
      <c r="D285" s="153" t="str">
        <f t="shared" si="48"/>
        <v/>
      </c>
      <c r="E285" s="2" t="str">
        <f t="shared" si="56"/>
        <v/>
      </c>
      <c r="F285" s="23" t="str">
        <f t="shared" si="54"/>
        <v/>
      </c>
      <c r="G285" s="59" t="str">
        <f t="shared" si="45"/>
        <v/>
      </c>
      <c r="H285" s="9"/>
      <c r="I285" s="2"/>
      <c r="J285" s="149"/>
      <c r="K285" s="153" t="str">
        <f t="shared" si="49"/>
        <v/>
      </c>
      <c r="L285" s="28" t="str">
        <f t="shared" si="55"/>
        <v/>
      </c>
      <c r="M285" s="23" t="str">
        <f t="shared" si="50"/>
        <v/>
      </c>
      <c r="N285" s="59" t="str">
        <f t="shared" si="46"/>
        <v/>
      </c>
      <c r="O285" s="16"/>
      <c r="Q285" s="149"/>
      <c r="R285" s="153" t="str">
        <f t="shared" si="51"/>
        <v/>
      </c>
      <c r="S285" s="28" t="str">
        <f t="shared" si="52"/>
        <v/>
      </c>
      <c r="T285" s="56" t="str">
        <f t="shared" si="53"/>
        <v/>
      </c>
      <c r="U285" s="62" t="str">
        <f t="shared" si="47"/>
        <v/>
      </c>
    </row>
    <row r="286" spans="3:21">
      <c r="C286" s="149"/>
      <c r="D286" s="153" t="str">
        <f t="shared" si="48"/>
        <v/>
      </c>
      <c r="E286" s="2" t="str">
        <f t="shared" si="56"/>
        <v/>
      </c>
      <c r="F286" s="23" t="str">
        <f t="shared" si="54"/>
        <v/>
      </c>
      <c r="G286" s="59" t="str">
        <f t="shared" si="45"/>
        <v/>
      </c>
      <c r="H286" s="9"/>
      <c r="I286" s="2"/>
      <c r="J286" s="149"/>
      <c r="K286" s="153" t="str">
        <f t="shared" si="49"/>
        <v/>
      </c>
      <c r="L286" s="28" t="str">
        <f t="shared" si="55"/>
        <v/>
      </c>
      <c r="M286" s="23" t="str">
        <f t="shared" si="50"/>
        <v/>
      </c>
      <c r="N286" s="59" t="str">
        <f t="shared" si="46"/>
        <v/>
      </c>
      <c r="O286" s="16"/>
      <c r="Q286" s="149"/>
      <c r="R286" s="153" t="str">
        <f t="shared" si="51"/>
        <v/>
      </c>
      <c r="S286" s="28" t="str">
        <f t="shared" si="52"/>
        <v/>
      </c>
      <c r="T286" s="56" t="str">
        <f t="shared" si="53"/>
        <v/>
      </c>
      <c r="U286" s="62" t="str">
        <f t="shared" si="47"/>
        <v/>
      </c>
    </row>
    <row r="287" spans="3:21">
      <c r="C287" s="149"/>
      <c r="D287" s="153" t="str">
        <f t="shared" si="48"/>
        <v/>
      </c>
      <c r="E287" s="2" t="str">
        <f t="shared" si="56"/>
        <v/>
      </c>
      <c r="F287" s="23" t="str">
        <f t="shared" si="54"/>
        <v/>
      </c>
      <c r="G287" s="59" t="str">
        <f t="shared" si="45"/>
        <v/>
      </c>
      <c r="H287" s="9"/>
      <c r="I287" s="2"/>
      <c r="J287" s="149"/>
      <c r="K287" s="153" t="str">
        <f t="shared" si="49"/>
        <v/>
      </c>
      <c r="L287" s="28" t="str">
        <f t="shared" si="55"/>
        <v/>
      </c>
      <c r="M287" s="23" t="str">
        <f t="shared" si="50"/>
        <v/>
      </c>
      <c r="N287" s="59" t="str">
        <f t="shared" si="46"/>
        <v/>
      </c>
      <c r="O287" s="16"/>
      <c r="Q287" s="149"/>
      <c r="R287" s="153" t="str">
        <f t="shared" si="51"/>
        <v/>
      </c>
      <c r="S287" s="28" t="str">
        <f t="shared" si="52"/>
        <v/>
      </c>
      <c r="T287" s="56" t="str">
        <f t="shared" si="53"/>
        <v/>
      </c>
      <c r="U287" s="62" t="str">
        <f t="shared" si="47"/>
        <v/>
      </c>
    </row>
    <row r="288" spans="3:21">
      <c r="C288" s="149"/>
      <c r="D288" s="153" t="str">
        <f t="shared" si="48"/>
        <v/>
      </c>
      <c r="E288" s="2" t="str">
        <f t="shared" si="56"/>
        <v/>
      </c>
      <c r="F288" s="23" t="str">
        <f t="shared" si="54"/>
        <v/>
      </c>
      <c r="G288" s="59" t="str">
        <f t="shared" si="45"/>
        <v/>
      </c>
      <c r="H288" s="9"/>
      <c r="I288" s="2"/>
      <c r="J288" s="149"/>
      <c r="K288" s="153" t="str">
        <f t="shared" si="49"/>
        <v/>
      </c>
      <c r="L288" s="28" t="str">
        <f t="shared" si="55"/>
        <v/>
      </c>
      <c r="M288" s="23" t="str">
        <f t="shared" si="50"/>
        <v/>
      </c>
      <c r="N288" s="59" t="str">
        <f t="shared" si="46"/>
        <v/>
      </c>
      <c r="O288" s="16"/>
      <c r="Q288" s="149"/>
      <c r="R288" s="153" t="str">
        <f t="shared" si="51"/>
        <v/>
      </c>
      <c r="S288" s="28" t="str">
        <f t="shared" si="52"/>
        <v/>
      </c>
      <c r="T288" s="56" t="str">
        <f t="shared" si="53"/>
        <v/>
      </c>
      <c r="U288" s="62" t="str">
        <f t="shared" si="47"/>
        <v/>
      </c>
    </row>
    <row r="289" spans="2:21">
      <c r="C289" s="149"/>
      <c r="D289" s="153" t="str">
        <f t="shared" si="48"/>
        <v/>
      </c>
      <c r="E289" s="2" t="str">
        <f t="shared" si="56"/>
        <v/>
      </c>
      <c r="F289" s="23" t="str">
        <f t="shared" si="54"/>
        <v/>
      </c>
      <c r="G289" s="59" t="str">
        <f t="shared" si="45"/>
        <v/>
      </c>
      <c r="H289" s="9"/>
      <c r="I289" s="2"/>
      <c r="J289" s="149"/>
      <c r="K289" s="153" t="str">
        <f t="shared" si="49"/>
        <v/>
      </c>
      <c r="L289" s="28" t="str">
        <f t="shared" si="55"/>
        <v/>
      </c>
      <c r="M289" s="23" t="str">
        <f t="shared" si="50"/>
        <v/>
      </c>
      <c r="N289" s="59" t="str">
        <f t="shared" si="46"/>
        <v/>
      </c>
      <c r="O289" s="16"/>
      <c r="Q289" s="149"/>
      <c r="R289" s="153" t="str">
        <f t="shared" si="51"/>
        <v/>
      </c>
      <c r="S289" s="28" t="str">
        <f t="shared" si="52"/>
        <v/>
      </c>
      <c r="T289" s="56" t="str">
        <f t="shared" si="53"/>
        <v/>
      </c>
      <c r="U289" s="62" t="str">
        <f t="shared" si="47"/>
        <v/>
      </c>
    </row>
    <row r="290" spans="2:21">
      <c r="C290" s="149"/>
      <c r="D290" s="153" t="str">
        <f t="shared" si="48"/>
        <v/>
      </c>
      <c r="E290" s="2" t="str">
        <f t="shared" si="56"/>
        <v/>
      </c>
      <c r="F290" s="23" t="str">
        <f t="shared" si="54"/>
        <v/>
      </c>
      <c r="G290" s="59" t="str">
        <f t="shared" si="45"/>
        <v/>
      </c>
      <c r="H290" s="9"/>
      <c r="I290" s="2"/>
      <c r="J290" s="149"/>
      <c r="K290" s="153" t="str">
        <f t="shared" si="49"/>
        <v/>
      </c>
      <c r="L290" s="28" t="str">
        <f t="shared" si="55"/>
        <v/>
      </c>
      <c r="M290" s="23" t="str">
        <f t="shared" si="50"/>
        <v/>
      </c>
      <c r="N290" s="59" t="str">
        <f t="shared" si="46"/>
        <v/>
      </c>
      <c r="O290" s="16"/>
      <c r="Q290" s="149"/>
      <c r="R290" s="153" t="str">
        <f t="shared" si="51"/>
        <v/>
      </c>
      <c r="S290" s="28" t="str">
        <f t="shared" si="52"/>
        <v/>
      </c>
      <c r="T290" s="56" t="str">
        <f t="shared" si="53"/>
        <v/>
      </c>
      <c r="U290" s="62" t="str">
        <f t="shared" si="47"/>
        <v/>
      </c>
    </row>
    <row r="291" spans="2:21">
      <c r="C291" s="149"/>
      <c r="D291" s="153" t="str">
        <f t="shared" si="48"/>
        <v/>
      </c>
      <c r="E291" s="2" t="str">
        <f t="shared" si="56"/>
        <v/>
      </c>
      <c r="F291" s="23" t="str">
        <f t="shared" si="54"/>
        <v/>
      </c>
      <c r="G291" s="59" t="str">
        <f t="shared" si="45"/>
        <v/>
      </c>
      <c r="H291" s="9"/>
      <c r="I291" s="2"/>
      <c r="J291" s="149"/>
      <c r="K291" s="153" t="str">
        <f t="shared" si="49"/>
        <v/>
      </c>
      <c r="L291" s="28" t="str">
        <f t="shared" si="55"/>
        <v/>
      </c>
      <c r="M291" s="23" t="str">
        <f t="shared" si="50"/>
        <v/>
      </c>
      <c r="N291" s="59" t="str">
        <f t="shared" si="46"/>
        <v/>
      </c>
      <c r="O291" s="16"/>
      <c r="Q291" s="149"/>
      <c r="R291" s="153" t="str">
        <f t="shared" si="51"/>
        <v/>
      </c>
      <c r="S291" s="28" t="str">
        <f t="shared" si="52"/>
        <v/>
      </c>
      <c r="T291" s="56" t="str">
        <f t="shared" si="53"/>
        <v/>
      </c>
      <c r="U291" s="62" t="str">
        <f t="shared" si="47"/>
        <v/>
      </c>
    </row>
    <row r="292" spans="2:21">
      <c r="C292" s="149"/>
      <c r="D292" s="153" t="str">
        <f t="shared" si="48"/>
        <v/>
      </c>
      <c r="E292" s="2" t="str">
        <f t="shared" si="56"/>
        <v/>
      </c>
      <c r="F292" s="23" t="str">
        <f t="shared" si="54"/>
        <v/>
      </c>
      <c r="G292" s="59" t="str">
        <f t="shared" si="45"/>
        <v/>
      </c>
      <c r="H292" s="9"/>
      <c r="I292" s="2"/>
      <c r="J292" s="149"/>
      <c r="K292" s="153" t="str">
        <f t="shared" si="49"/>
        <v/>
      </c>
      <c r="L292" s="28" t="str">
        <f t="shared" si="55"/>
        <v/>
      </c>
      <c r="M292" s="23" t="str">
        <f t="shared" si="50"/>
        <v/>
      </c>
      <c r="N292" s="59" t="str">
        <f t="shared" si="46"/>
        <v/>
      </c>
      <c r="O292" s="16"/>
      <c r="Q292" s="149"/>
      <c r="R292" s="153" t="str">
        <f t="shared" si="51"/>
        <v/>
      </c>
      <c r="S292" s="28" t="str">
        <f t="shared" si="52"/>
        <v/>
      </c>
      <c r="T292" s="56" t="str">
        <f t="shared" si="53"/>
        <v/>
      </c>
      <c r="U292" s="62" t="str">
        <f t="shared" si="47"/>
        <v/>
      </c>
    </row>
    <row r="293" spans="2:21">
      <c r="C293" s="149"/>
      <c r="D293" s="153" t="str">
        <f t="shared" si="48"/>
        <v/>
      </c>
      <c r="E293" s="2" t="str">
        <f t="shared" si="56"/>
        <v/>
      </c>
      <c r="F293" s="23" t="str">
        <f t="shared" si="54"/>
        <v/>
      </c>
      <c r="G293" s="59" t="str">
        <f t="shared" si="45"/>
        <v/>
      </c>
      <c r="H293" s="9"/>
      <c r="I293" s="2"/>
      <c r="J293" s="149"/>
      <c r="K293" s="153" t="str">
        <f t="shared" si="49"/>
        <v/>
      </c>
      <c r="L293" s="28" t="str">
        <f t="shared" si="55"/>
        <v/>
      </c>
      <c r="M293" s="23" t="str">
        <f t="shared" si="50"/>
        <v/>
      </c>
      <c r="N293" s="59" t="str">
        <f t="shared" si="46"/>
        <v/>
      </c>
      <c r="O293" s="16"/>
      <c r="Q293" s="149"/>
      <c r="R293" s="153" t="str">
        <f t="shared" si="51"/>
        <v/>
      </c>
      <c r="S293" s="28" t="str">
        <f t="shared" si="52"/>
        <v/>
      </c>
      <c r="T293" s="56" t="str">
        <f t="shared" si="53"/>
        <v/>
      </c>
      <c r="U293" s="62" t="str">
        <f t="shared" si="47"/>
        <v/>
      </c>
    </row>
    <row r="294" spans="2:21">
      <c r="C294" s="149"/>
      <c r="D294" s="153" t="str">
        <f t="shared" si="48"/>
        <v/>
      </c>
      <c r="E294" s="2" t="str">
        <f t="shared" si="56"/>
        <v/>
      </c>
      <c r="F294" s="23" t="str">
        <f t="shared" si="54"/>
        <v/>
      </c>
      <c r="G294" s="59" t="str">
        <f t="shared" si="45"/>
        <v/>
      </c>
      <c r="H294" s="9"/>
      <c r="I294" s="2"/>
      <c r="J294" s="149"/>
      <c r="K294" s="153" t="str">
        <f t="shared" si="49"/>
        <v/>
      </c>
      <c r="L294" s="28" t="str">
        <f t="shared" si="55"/>
        <v/>
      </c>
      <c r="M294" s="23" t="str">
        <f t="shared" si="50"/>
        <v/>
      </c>
      <c r="N294" s="59" t="str">
        <f t="shared" si="46"/>
        <v/>
      </c>
      <c r="O294" s="16"/>
      <c r="Q294" s="149"/>
      <c r="R294" s="153" t="str">
        <f t="shared" si="51"/>
        <v/>
      </c>
      <c r="S294" s="28" t="str">
        <f t="shared" si="52"/>
        <v/>
      </c>
      <c r="T294" s="56" t="str">
        <f t="shared" si="53"/>
        <v/>
      </c>
      <c r="U294" s="62" t="str">
        <f t="shared" si="47"/>
        <v/>
      </c>
    </row>
    <row r="295" spans="2:21">
      <c r="C295" s="149"/>
      <c r="D295" s="153" t="str">
        <f t="shared" si="48"/>
        <v/>
      </c>
      <c r="E295" s="2" t="str">
        <f t="shared" si="56"/>
        <v/>
      </c>
      <c r="F295" s="23" t="str">
        <f t="shared" si="54"/>
        <v/>
      </c>
      <c r="G295" s="59" t="str">
        <f t="shared" si="45"/>
        <v/>
      </c>
      <c r="H295" s="9"/>
      <c r="I295" s="2"/>
      <c r="J295" s="149"/>
      <c r="K295" s="153" t="str">
        <f t="shared" si="49"/>
        <v/>
      </c>
      <c r="L295" s="28" t="str">
        <f t="shared" si="55"/>
        <v/>
      </c>
      <c r="M295" s="23" t="str">
        <f t="shared" si="50"/>
        <v/>
      </c>
      <c r="N295" s="59" t="str">
        <f t="shared" si="46"/>
        <v/>
      </c>
      <c r="O295" s="16"/>
      <c r="Q295" s="149"/>
      <c r="R295" s="153" t="str">
        <f t="shared" si="51"/>
        <v/>
      </c>
      <c r="S295" s="28" t="str">
        <f t="shared" si="52"/>
        <v/>
      </c>
      <c r="T295" s="56" t="str">
        <f t="shared" si="53"/>
        <v/>
      </c>
      <c r="U295" s="62" t="str">
        <f t="shared" si="47"/>
        <v/>
      </c>
    </row>
    <row r="296" spans="2:21">
      <c r="C296" s="149"/>
      <c r="D296" s="153" t="str">
        <f t="shared" si="48"/>
        <v/>
      </c>
      <c r="E296" s="2" t="str">
        <f t="shared" si="56"/>
        <v/>
      </c>
      <c r="F296" s="23" t="str">
        <f t="shared" si="54"/>
        <v/>
      </c>
      <c r="G296" s="59" t="str">
        <f t="shared" si="45"/>
        <v/>
      </c>
      <c r="H296" s="9"/>
      <c r="I296" s="2"/>
      <c r="J296" s="149"/>
      <c r="K296" s="153" t="str">
        <f t="shared" si="49"/>
        <v/>
      </c>
      <c r="L296" s="28" t="str">
        <f t="shared" si="55"/>
        <v/>
      </c>
      <c r="M296" s="23" t="str">
        <f t="shared" si="50"/>
        <v/>
      </c>
      <c r="N296" s="59" t="str">
        <f t="shared" si="46"/>
        <v/>
      </c>
      <c r="O296" s="16"/>
      <c r="Q296" s="149"/>
      <c r="R296" s="153" t="str">
        <f t="shared" si="51"/>
        <v/>
      </c>
      <c r="S296" s="28" t="str">
        <f t="shared" si="52"/>
        <v/>
      </c>
      <c r="T296" s="56" t="str">
        <f t="shared" si="53"/>
        <v/>
      </c>
      <c r="U296" s="62" t="str">
        <f t="shared" si="47"/>
        <v/>
      </c>
    </row>
    <row r="297" spans="2:21">
      <c r="C297" s="149"/>
      <c r="D297" s="153" t="str">
        <f t="shared" si="48"/>
        <v/>
      </c>
      <c r="E297" s="2" t="str">
        <f t="shared" si="56"/>
        <v/>
      </c>
      <c r="F297" s="23" t="str">
        <f t="shared" si="54"/>
        <v/>
      </c>
      <c r="G297" s="59" t="str">
        <f t="shared" si="45"/>
        <v/>
      </c>
      <c r="H297" s="9"/>
      <c r="I297" s="2"/>
      <c r="J297" s="149"/>
      <c r="K297" s="153" t="str">
        <f t="shared" si="49"/>
        <v/>
      </c>
      <c r="L297" s="28" t="str">
        <f t="shared" si="55"/>
        <v/>
      </c>
      <c r="M297" s="23" t="str">
        <f t="shared" si="50"/>
        <v/>
      </c>
      <c r="N297" s="59" t="str">
        <f t="shared" si="46"/>
        <v/>
      </c>
      <c r="O297" s="16"/>
      <c r="Q297" s="149"/>
      <c r="R297" s="153" t="str">
        <f t="shared" si="51"/>
        <v/>
      </c>
      <c r="S297" s="28" t="str">
        <f t="shared" si="52"/>
        <v/>
      </c>
      <c r="T297" s="56" t="str">
        <f t="shared" si="53"/>
        <v/>
      </c>
      <c r="U297" s="62" t="str">
        <f t="shared" si="47"/>
        <v/>
      </c>
    </row>
    <row r="298" spans="2:21">
      <c r="C298" s="149"/>
      <c r="D298" s="153" t="str">
        <f t="shared" si="48"/>
        <v/>
      </c>
      <c r="E298" s="2" t="str">
        <f t="shared" si="56"/>
        <v/>
      </c>
      <c r="F298" s="23" t="str">
        <f t="shared" si="54"/>
        <v/>
      </c>
      <c r="G298" s="59" t="str">
        <f t="shared" si="45"/>
        <v/>
      </c>
      <c r="H298" s="9"/>
      <c r="I298" s="2"/>
      <c r="J298" s="149"/>
      <c r="K298" s="153" t="str">
        <f t="shared" si="49"/>
        <v/>
      </c>
      <c r="L298" s="28" t="str">
        <f t="shared" si="55"/>
        <v/>
      </c>
      <c r="M298" s="23" t="str">
        <f t="shared" si="50"/>
        <v/>
      </c>
      <c r="N298" s="59" t="str">
        <f t="shared" si="46"/>
        <v/>
      </c>
      <c r="O298" s="16"/>
      <c r="Q298" s="149"/>
      <c r="R298" s="153" t="str">
        <f t="shared" si="51"/>
        <v/>
      </c>
      <c r="S298" s="28" t="str">
        <f t="shared" si="52"/>
        <v/>
      </c>
      <c r="T298" s="56" t="str">
        <f t="shared" si="53"/>
        <v/>
      </c>
      <c r="U298" s="62" t="str">
        <f t="shared" si="47"/>
        <v/>
      </c>
    </row>
    <row r="299" spans="2:21">
      <c r="C299" s="149"/>
      <c r="D299" s="153" t="str">
        <f t="shared" si="48"/>
        <v/>
      </c>
      <c r="E299" s="2" t="str">
        <f t="shared" si="56"/>
        <v/>
      </c>
      <c r="F299" s="23" t="str">
        <f t="shared" si="54"/>
        <v/>
      </c>
      <c r="G299" s="59" t="str">
        <f t="shared" si="45"/>
        <v/>
      </c>
      <c r="H299" s="9"/>
      <c r="I299" s="2"/>
      <c r="J299" s="149"/>
      <c r="K299" s="153" t="str">
        <f t="shared" si="49"/>
        <v/>
      </c>
      <c r="L299" s="28" t="str">
        <f t="shared" si="55"/>
        <v/>
      </c>
      <c r="M299" s="23" t="str">
        <f t="shared" si="50"/>
        <v/>
      </c>
      <c r="N299" s="59" t="str">
        <f t="shared" si="46"/>
        <v/>
      </c>
      <c r="O299" s="16"/>
      <c r="Q299" s="149"/>
      <c r="R299" s="153" t="str">
        <f t="shared" si="51"/>
        <v/>
      </c>
      <c r="S299" s="28" t="str">
        <f t="shared" si="52"/>
        <v/>
      </c>
      <c r="T299" s="56" t="str">
        <f t="shared" si="53"/>
        <v/>
      </c>
      <c r="U299" s="62" t="str">
        <f t="shared" si="47"/>
        <v/>
      </c>
    </row>
    <row r="300" spans="2:21">
      <c r="C300" s="149"/>
      <c r="D300" s="153" t="str">
        <f t="shared" si="48"/>
        <v/>
      </c>
      <c r="E300" s="2" t="str">
        <f t="shared" si="56"/>
        <v/>
      </c>
      <c r="F300" s="23" t="str">
        <f t="shared" si="54"/>
        <v/>
      </c>
      <c r="G300" s="59" t="str">
        <f t="shared" si="45"/>
        <v/>
      </c>
      <c r="H300" s="9"/>
      <c r="I300" s="2"/>
      <c r="J300" s="149"/>
      <c r="K300" s="153" t="str">
        <f t="shared" si="49"/>
        <v/>
      </c>
      <c r="L300" s="28" t="str">
        <f t="shared" si="55"/>
        <v/>
      </c>
      <c r="M300" s="23" t="str">
        <f t="shared" si="50"/>
        <v/>
      </c>
      <c r="N300" s="59" t="str">
        <f t="shared" si="46"/>
        <v/>
      </c>
      <c r="O300" s="16"/>
      <c r="Q300" s="149"/>
      <c r="R300" s="153" t="str">
        <f t="shared" si="51"/>
        <v/>
      </c>
      <c r="S300" s="28" t="str">
        <f t="shared" si="52"/>
        <v/>
      </c>
      <c r="T300" s="56" t="str">
        <f t="shared" si="53"/>
        <v/>
      </c>
      <c r="U300" s="62" t="str">
        <f t="shared" si="47"/>
        <v/>
      </c>
    </row>
    <row r="301" spans="2:21" ht="13.5" thickBot="1">
      <c r="B301" s="87"/>
      <c r="C301" s="152"/>
      <c r="D301" s="154" t="str">
        <f t="shared" si="48"/>
        <v/>
      </c>
      <c r="E301" s="123" t="str">
        <f t="shared" si="56"/>
        <v/>
      </c>
      <c r="F301" s="124" t="str">
        <f t="shared" si="54"/>
        <v/>
      </c>
      <c r="G301" s="125" t="str">
        <f t="shared" si="45"/>
        <v/>
      </c>
      <c r="H301" s="155"/>
      <c r="I301" s="123"/>
      <c r="J301" s="152"/>
      <c r="K301" s="154" t="str">
        <f t="shared" si="49"/>
        <v/>
      </c>
      <c r="L301" s="126" t="str">
        <f t="shared" si="55"/>
        <v/>
      </c>
      <c r="M301" s="124" t="str">
        <f t="shared" si="50"/>
        <v/>
      </c>
      <c r="N301" s="125" t="str">
        <f t="shared" si="46"/>
        <v/>
      </c>
      <c r="O301" s="159"/>
      <c r="P301" s="87"/>
      <c r="Q301" s="152"/>
      <c r="R301" s="154" t="str">
        <f t="shared" si="51"/>
        <v/>
      </c>
      <c r="S301" s="126" t="str">
        <f t="shared" si="52"/>
        <v/>
      </c>
      <c r="T301" s="127" t="str">
        <f t="shared" si="53"/>
        <v/>
      </c>
      <c r="U301" s="128" t="str">
        <f t="shared" si="47"/>
        <v/>
      </c>
    </row>
  </sheetData>
  <mergeCells count="24">
    <mergeCell ref="I27:K27"/>
    <mergeCell ref="E19:F19"/>
    <mergeCell ref="L19:M19"/>
    <mergeCell ref="Q18:R18"/>
    <mergeCell ref="Q17:R17"/>
    <mergeCell ref="L18:M18"/>
    <mergeCell ref="L17:M17"/>
    <mergeCell ref="J17:K17"/>
    <mergeCell ref="D33:E33"/>
    <mergeCell ref="K33:L33"/>
    <mergeCell ref="R33:T33"/>
    <mergeCell ref="J18:K18"/>
    <mergeCell ref="J16:K16"/>
    <mergeCell ref="E17:F17"/>
    <mergeCell ref="E18:F18"/>
    <mergeCell ref="E16:F16"/>
    <mergeCell ref="P28:R28"/>
    <mergeCell ref="B27:D27"/>
    <mergeCell ref="C16:D16"/>
    <mergeCell ref="C18:D18"/>
    <mergeCell ref="C17:D17"/>
    <mergeCell ref="Q16:R16"/>
    <mergeCell ref="L16:M16"/>
    <mergeCell ref="P27:R27"/>
  </mergeCells>
  <phoneticPr fontId="2" type="noConversion"/>
  <pageMargins left="0.78740157499999996" right="0.78740157499999996" top="0.61" bottom="0.59" header="0.4921259845" footer="0.4921259845"/>
  <pageSetup paperSize="9" orientation="portrait" r:id="rId1"/>
  <headerFooter alignWithMargins="0"/>
  <legacyDrawing r:id="rId2"/>
  <oleObjects>
    <oleObject progId="Equation.2" shapeId="3078" r:id="rId3"/>
    <oleObject progId="Equation.2" shapeId="3079" r:id="rId4"/>
    <oleObject progId="Equation.2" shapeId="3080" r:id="rId5"/>
    <oleObject progId="Equation.2" shapeId="3081" r:id="rId6"/>
  </oleObjects>
</worksheet>
</file>

<file path=xl/worksheets/sheet5.xml><?xml version="1.0" encoding="utf-8"?>
<worksheet xmlns="http://schemas.openxmlformats.org/spreadsheetml/2006/main" xmlns:r="http://schemas.openxmlformats.org/officeDocument/2006/relationships">
  <dimension ref="A1:N237"/>
  <sheetViews>
    <sheetView tabSelected="1" workbookViewId="0">
      <pane ySplit="16" topLeftCell="A17" activePane="bottomLeft" state="frozen"/>
      <selection pane="bottomLeft" activeCell="C12" sqref="C12"/>
    </sheetView>
  </sheetViews>
  <sheetFormatPr baseColWidth="10" defaultRowHeight="12.75"/>
  <cols>
    <col min="1" max="1" width="12.7109375" customWidth="1"/>
    <col min="2" max="2" width="12.140625" customWidth="1"/>
    <col min="3" max="3" width="12.28515625" customWidth="1"/>
    <col min="4" max="4" width="12.42578125" customWidth="1"/>
    <col min="5" max="5" width="14.28515625" customWidth="1"/>
    <col min="6" max="6" width="12.5703125" customWidth="1"/>
    <col min="10" max="10" width="13.42578125" customWidth="1"/>
  </cols>
  <sheetData>
    <row r="1" spans="1:11">
      <c r="A1" s="259" t="s">
        <v>294</v>
      </c>
      <c r="B1" s="211"/>
    </row>
    <row r="2" spans="1:11">
      <c r="A2" s="210"/>
    </row>
    <row r="3" spans="1:11">
      <c r="A3" s="244" t="s">
        <v>295</v>
      </c>
      <c r="B3" s="211" t="s">
        <v>311</v>
      </c>
    </row>
    <row r="4" spans="1:11">
      <c r="A4" s="211" t="s">
        <v>296</v>
      </c>
      <c r="B4" s="211" t="s">
        <v>297</v>
      </c>
    </row>
    <row r="5" spans="1:11">
      <c r="A5" s="244"/>
      <c r="B5" s="211" t="s">
        <v>298</v>
      </c>
    </row>
    <row r="6" spans="1:11">
      <c r="A6" s="244"/>
      <c r="B6" s="211" t="s">
        <v>299</v>
      </c>
    </row>
    <row r="7" spans="1:11">
      <c r="A7" s="244"/>
      <c r="B7" s="211" t="s">
        <v>300</v>
      </c>
    </row>
    <row r="8" spans="1:11">
      <c r="A8" s="244"/>
      <c r="B8" s="211" t="s">
        <v>301</v>
      </c>
    </row>
    <row r="9" spans="1:11" ht="13.5" thickBot="1">
      <c r="A9" s="244"/>
      <c r="B9" s="211"/>
    </row>
    <row r="10" spans="1:11" ht="13.5" thickBot="1">
      <c r="A10" s="211" t="s">
        <v>302</v>
      </c>
      <c r="B10" s="211"/>
      <c r="C10" s="247">
        <v>1</v>
      </c>
      <c r="D10" s="249" t="s">
        <v>303</v>
      </c>
      <c r="E10" s="211" t="s">
        <v>306</v>
      </c>
      <c r="H10" s="211" t="s">
        <v>302</v>
      </c>
      <c r="J10" s="250" t="str">
        <f>IF(C10=1,"Tiefste Temp. im Intervall",IF(C10=2,"Anfangstemperatur im Intervall",IF(C10=3,"Mittelwert im Intervall","???")))</f>
        <v>Tiefste Temp. im Intervall</v>
      </c>
    </row>
    <row r="11" spans="1:11">
      <c r="A11" s="244"/>
      <c r="B11" s="211"/>
      <c r="C11" s="248" t="str">
        <f>IF(OR(C10=1,C10=2,C10=3),"","?")</f>
        <v/>
      </c>
      <c r="E11" s="211" t="s">
        <v>307</v>
      </c>
    </row>
    <row r="12" spans="1:11">
      <c r="A12" s="244"/>
      <c r="B12" s="211"/>
      <c r="C12" s="248"/>
      <c r="E12" s="211" t="s">
        <v>308</v>
      </c>
    </row>
    <row r="14" spans="1:11">
      <c r="A14" s="213" t="s">
        <v>289</v>
      </c>
      <c r="B14" s="237" t="s">
        <v>288</v>
      </c>
      <c r="C14" s="214" t="s">
        <v>146</v>
      </c>
      <c r="D14" s="213" t="s">
        <v>284</v>
      </c>
      <c r="E14" s="405" t="s">
        <v>293</v>
      </c>
      <c r="F14" s="406"/>
      <c r="H14" s="213" t="s">
        <v>287</v>
      </c>
      <c r="I14" s="213" t="s">
        <v>284</v>
      </c>
      <c r="J14" s="405" t="s">
        <v>304</v>
      </c>
      <c r="K14" s="406"/>
    </row>
    <row r="15" spans="1:11">
      <c r="A15" s="235" t="s">
        <v>290</v>
      </c>
      <c r="B15" s="238" t="s">
        <v>261</v>
      </c>
      <c r="C15" s="236" t="s">
        <v>147</v>
      </c>
      <c r="D15" s="235" t="s">
        <v>286</v>
      </c>
      <c r="E15" s="240" t="s">
        <v>8</v>
      </c>
      <c r="F15" s="241" t="s">
        <v>7</v>
      </c>
      <c r="H15" s="235" t="s">
        <v>290</v>
      </c>
      <c r="I15" s="235" t="s">
        <v>286</v>
      </c>
      <c r="J15" s="246" t="s">
        <v>8</v>
      </c>
      <c r="K15" s="241" t="s">
        <v>7</v>
      </c>
    </row>
    <row r="16" spans="1:11">
      <c r="A16" s="234"/>
      <c r="B16" s="233"/>
      <c r="C16" s="239"/>
      <c r="D16" s="234"/>
      <c r="E16" s="242" t="s">
        <v>291</v>
      </c>
      <c r="F16" s="243" t="s">
        <v>292</v>
      </c>
      <c r="H16" s="234"/>
      <c r="I16" s="234"/>
      <c r="J16" s="242" t="s">
        <v>291</v>
      </c>
      <c r="K16" s="243" t="s">
        <v>292</v>
      </c>
    </row>
    <row r="17" spans="1:11" ht="6" customHeight="1" thickBot="1">
      <c r="A17" s="74"/>
      <c r="B17" s="232"/>
      <c r="C17" s="121"/>
      <c r="D17" s="74"/>
    </row>
    <row r="18" spans="1:11">
      <c r="A18" s="212">
        <v>1</v>
      </c>
      <c r="B18" s="324">
        <v>0</v>
      </c>
      <c r="C18" s="324">
        <v>59.6</v>
      </c>
      <c r="D18" s="215" t="s">
        <v>285</v>
      </c>
      <c r="E18" s="251">
        <f>IF(C18&gt;=59,C18,NA())</f>
        <v>59.6</v>
      </c>
      <c r="F18" s="251" t="e">
        <f>IF(C18&gt;=101,C18,NA())</f>
        <v>#N/A</v>
      </c>
      <c r="H18" s="245" t="s">
        <v>285</v>
      </c>
      <c r="I18" s="245" t="s">
        <v>285</v>
      </c>
      <c r="J18" s="245" t="s">
        <v>285</v>
      </c>
      <c r="K18" s="245" t="s">
        <v>285</v>
      </c>
    </row>
    <row r="19" spans="1:11">
      <c r="A19" s="212">
        <f>A18+1</f>
        <v>2</v>
      </c>
      <c r="B19" s="325">
        <v>1</v>
      </c>
      <c r="C19" s="325">
        <v>61</v>
      </c>
      <c r="D19" s="265">
        <f t="shared" ref="D19:D82" si="0">IF(ISNUMBER(B19),B19-B18,0)</f>
        <v>1</v>
      </c>
      <c r="E19" s="251">
        <f t="shared" ref="E19:E82" si="1">IF(C19&gt;=59,C19,NA())</f>
        <v>61</v>
      </c>
      <c r="F19" s="251" t="e">
        <f t="shared" ref="F19:F82" si="2">IF(C19&gt;=101,C19,NA())</f>
        <v>#N/A</v>
      </c>
      <c r="H19">
        <v>1</v>
      </c>
      <c r="I19" s="221">
        <f>D19</f>
        <v>1</v>
      </c>
      <c r="J19" s="251">
        <f>IF($C$10=2,E18,IF($C$10=3,AVERAGE(E18:E19),IF($C$10=1,MIN(E18:E19),#N/A)))</f>
        <v>59.6</v>
      </c>
      <c r="K19" s="251" t="e">
        <f>IF($C$10=2,F18,IF($C$10=3,AVERAGE(F18:F19),IF($C$10=1,MIN(F18:F19),#N/A)))</f>
        <v>#N/A</v>
      </c>
    </row>
    <row r="20" spans="1:11">
      <c r="A20" s="212">
        <f t="shared" ref="A20:A33" si="3">A19+1</f>
        <v>3</v>
      </c>
      <c r="B20" s="325">
        <v>2</v>
      </c>
      <c r="C20" s="325">
        <v>62.4</v>
      </c>
      <c r="D20" s="265">
        <f t="shared" si="0"/>
        <v>1</v>
      </c>
      <c r="E20" s="251">
        <f t="shared" si="1"/>
        <v>62.4</v>
      </c>
      <c r="F20" s="251" t="e">
        <f t="shared" si="2"/>
        <v>#N/A</v>
      </c>
      <c r="H20">
        <f>H19+1</f>
        <v>2</v>
      </c>
      <c r="I20" s="221">
        <f t="shared" ref="I20:I83" si="4">D20</f>
        <v>1</v>
      </c>
      <c r="J20" s="251">
        <f t="shared" ref="J20:J83" si="5">IF($C$10=2,E19,IF($C$10=3,AVERAGE(E19:E20),IF($C$10=1,MIN(E19:E20),#N/A)))</f>
        <v>61</v>
      </c>
      <c r="K20" s="251" t="e">
        <f t="shared" ref="K20:K83" si="6">IF($C$10=2,F19,IF($C$10=3,AVERAGE(F19:F20),IF($C$10=1,MIN(F19:F20),#N/A)))</f>
        <v>#N/A</v>
      </c>
    </row>
    <row r="21" spans="1:11">
      <c r="A21" s="212">
        <f t="shared" si="3"/>
        <v>4</v>
      </c>
      <c r="B21" s="325">
        <v>3</v>
      </c>
      <c r="C21" s="325">
        <v>63.7</v>
      </c>
      <c r="D21" s="265">
        <f t="shared" si="0"/>
        <v>1</v>
      </c>
      <c r="E21" s="251">
        <f t="shared" si="1"/>
        <v>63.7</v>
      </c>
      <c r="F21" s="251" t="e">
        <f t="shared" si="2"/>
        <v>#N/A</v>
      </c>
      <c r="H21">
        <f t="shared" ref="H21:H84" si="7">H20+1</f>
        <v>3</v>
      </c>
      <c r="I21" s="221">
        <f t="shared" si="4"/>
        <v>1</v>
      </c>
      <c r="J21" s="251">
        <f t="shared" si="5"/>
        <v>62.4</v>
      </c>
      <c r="K21" s="251" t="e">
        <f t="shared" si="6"/>
        <v>#N/A</v>
      </c>
    </row>
    <row r="22" spans="1:11">
      <c r="A22" s="212">
        <f t="shared" si="3"/>
        <v>5</v>
      </c>
      <c r="B22" s="325">
        <v>4</v>
      </c>
      <c r="C22" s="325">
        <v>64.900000000000006</v>
      </c>
      <c r="D22" s="265">
        <f t="shared" si="0"/>
        <v>1</v>
      </c>
      <c r="E22" s="251">
        <f t="shared" si="1"/>
        <v>64.900000000000006</v>
      </c>
      <c r="F22" s="251" t="e">
        <f t="shared" si="2"/>
        <v>#N/A</v>
      </c>
      <c r="H22">
        <f t="shared" si="7"/>
        <v>4</v>
      </c>
      <c r="I22" s="221">
        <f t="shared" si="4"/>
        <v>1</v>
      </c>
      <c r="J22" s="251">
        <f t="shared" si="5"/>
        <v>63.7</v>
      </c>
      <c r="K22" s="251" t="e">
        <f t="shared" si="6"/>
        <v>#N/A</v>
      </c>
    </row>
    <row r="23" spans="1:11">
      <c r="A23" s="212">
        <f t="shared" si="3"/>
        <v>6</v>
      </c>
      <c r="B23" s="325">
        <v>5</v>
      </c>
      <c r="C23" s="325">
        <v>66.2</v>
      </c>
      <c r="D23" s="265">
        <f t="shared" si="0"/>
        <v>1</v>
      </c>
      <c r="E23" s="251">
        <f t="shared" si="1"/>
        <v>66.2</v>
      </c>
      <c r="F23" s="251" t="e">
        <f t="shared" si="2"/>
        <v>#N/A</v>
      </c>
      <c r="H23">
        <f t="shared" si="7"/>
        <v>5</v>
      </c>
      <c r="I23" s="221">
        <f t="shared" si="4"/>
        <v>1</v>
      </c>
      <c r="J23" s="251">
        <f t="shared" si="5"/>
        <v>64.900000000000006</v>
      </c>
      <c r="K23" s="251" t="e">
        <f t="shared" si="6"/>
        <v>#N/A</v>
      </c>
    </row>
    <row r="24" spans="1:11">
      <c r="A24" s="212">
        <f t="shared" si="3"/>
        <v>7</v>
      </c>
      <c r="B24" s="325">
        <v>6</v>
      </c>
      <c r="C24" s="325">
        <v>67.5</v>
      </c>
      <c r="D24" s="265">
        <f t="shared" si="0"/>
        <v>1</v>
      </c>
      <c r="E24" s="251">
        <f t="shared" si="1"/>
        <v>67.5</v>
      </c>
      <c r="F24" s="251" t="e">
        <f t="shared" si="2"/>
        <v>#N/A</v>
      </c>
      <c r="H24">
        <f t="shared" si="7"/>
        <v>6</v>
      </c>
      <c r="I24" s="221">
        <f t="shared" si="4"/>
        <v>1</v>
      </c>
      <c r="J24" s="251">
        <f t="shared" si="5"/>
        <v>66.2</v>
      </c>
      <c r="K24" s="251" t="e">
        <f t="shared" si="6"/>
        <v>#N/A</v>
      </c>
    </row>
    <row r="25" spans="1:11">
      <c r="A25" s="212">
        <f t="shared" si="3"/>
        <v>8</v>
      </c>
      <c r="B25" s="325">
        <v>7</v>
      </c>
      <c r="C25" s="325">
        <v>68.7</v>
      </c>
      <c r="D25" s="265">
        <f t="shared" si="0"/>
        <v>1</v>
      </c>
      <c r="E25" s="251">
        <f t="shared" si="1"/>
        <v>68.7</v>
      </c>
      <c r="F25" s="251" t="e">
        <f t="shared" si="2"/>
        <v>#N/A</v>
      </c>
      <c r="H25">
        <f t="shared" si="7"/>
        <v>7</v>
      </c>
      <c r="I25" s="221">
        <f t="shared" si="4"/>
        <v>1</v>
      </c>
      <c r="J25" s="251">
        <f t="shared" si="5"/>
        <v>67.5</v>
      </c>
      <c r="K25" s="251" t="e">
        <f t="shared" si="6"/>
        <v>#N/A</v>
      </c>
    </row>
    <row r="26" spans="1:11">
      <c r="A26" s="212">
        <f t="shared" si="3"/>
        <v>9</v>
      </c>
      <c r="B26" s="325">
        <v>8</v>
      </c>
      <c r="C26" s="325">
        <v>69.900000000000006</v>
      </c>
      <c r="D26" s="265">
        <f t="shared" si="0"/>
        <v>1</v>
      </c>
      <c r="E26" s="251">
        <f t="shared" si="1"/>
        <v>69.900000000000006</v>
      </c>
      <c r="F26" s="251" t="e">
        <f t="shared" si="2"/>
        <v>#N/A</v>
      </c>
      <c r="H26">
        <f t="shared" si="7"/>
        <v>8</v>
      </c>
      <c r="I26" s="221">
        <f t="shared" si="4"/>
        <v>1</v>
      </c>
      <c r="J26" s="251">
        <f t="shared" si="5"/>
        <v>68.7</v>
      </c>
      <c r="K26" s="251" t="e">
        <f t="shared" si="6"/>
        <v>#N/A</v>
      </c>
    </row>
    <row r="27" spans="1:11">
      <c r="A27" s="212">
        <f t="shared" si="3"/>
        <v>10</v>
      </c>
      <c r="B27" s="325">
        <v>9</v>
      </c>
      <c r="C27" s="325">
        <v>71</v>
      </c>
      <c r="D27" s="265">
        <f t="shared" si="0"/>
        <v>1</v>
      </c>
      <c r="E27" s="251">
        <f t="shared" si="1"/>
        <v>71</v>
      </c>
      <c r="F27" s="251" t="e">
        <f t="shared" si="2"/>
        <v>#N/A</v>
      </c>
      <c r="H27">
        <f t="shared" si="7"/>
        <v>9</v>
      </c>
      <c r="I27" s="221">
        <f t="shared" si="4"/>
        <v>1</v>
      </c>
      <c r="J27" s="251">
        <f t="shared" si="5"/>
        <v>69.900000000000006</v>
      </c>
      <c r="K27" s="251" t="e">
        <f t="shared" si="6"/>
        <v>#N/A</v>
      </c>
    </row>
    <row r="28" spans="1:11">
      <c r="A28" s="212">
        <f t="shared" si="3"/>
        <v>11</v>
      </c>
      <c r="B28" s="325">
        <v>10</v>
      </c>
      <c r="C28" s="325">
        <v>72.099999999999994</v>
      </c>
      <c r="D28" s="265">
        <f t="shared" si="0"/>
        <v>1</v>
      </c>
      <c r="E28" s="251">
        <f t="shared" si="1"/>
        <v>72.099999999999994</v>
      </c>
      <c r="F28" s="251" t="e">
        <f t="shared" si="2"/>
        <v>#N/A</v>
      </c>
      <c r="H28">
        <f t="shared" si="7"/>
        <v>10</v>
      </c>
      <c r="I28" s="221">
        <f t="shared" si="4"/>
        <v>1</v>
      </c>
      <c r="J28" s="251">
        <f t="shared" si="5"/>
        <v>71</v>
      </c>
      <c r="K28" s="251" t="e">
        <f t="shared" si="6"/>
        <v>#N/A</v>
      </c>
    </row>
    <row r="29" spans="1:11">
      <c r="A29" s="212">
        <f t="shared" si="3"/>
        <v>12</v>
      </c>
      <c r="B29" s="325">
        <v>11</v>
      </c>
      <c r="C29" s="325">
        <v>73.3</v>
      </c>
      <c r="D29" s="265">
        <f t="shared" si="0"/>
        <v>1</v>
      </c>
      <c r="E29" s="251">
        <f t="shared" si="1"/>
        <v>73.3</v>
      </c>
      <c r="F29" s="251" t="e">
        <f t="shared" si="2"/>
        <v>#N/A</v>
      </c>
      <c r="H29">
        <f t="shared" si="7"/>
        <v>11</v>
      </c>
      <c r="I29" s="221">
        <f t="shared" si="4"/>
        <v>1</v>
      </c>
      <c r="J29" s="251">
        <f t="shared" si="5"/>
        <v>72.099999999999994</v>
      </c>
      <c r="K29" s="251" t="e">
        <f t="shared" si="6"/>
        <v>#N/A</v>
      </c>
    </row>
    <row r="30" spans="1:11">
      <c r="A30" s="212">
        <f t="shared" si="3"/>
        <v>13</v>
      </c>
      <c r="B30" s="325">
        <v>12</v>
      </c>
      <c r="C30" s="325">
        <v>74.3</v>
      </c>
      <c r="D30" s="265">
        <f t="shared" si="0"/>
        <v>1</v>
      </c>
      <c r="E30" s="251">
        <f t="shared" si="1"/>
        <v>74.3</v>
      </c>
      <c r="F30" s="251" t="e">
        <f t="shared" si="2"/>
        <v>#N/A</v>
      </c>
      <c r="H30">
        <f t="shared" si="7"/>
        <v>12</v>
      </c>
      <c r="I30" s="221">
        <f t="shared" si="4"/>
        <v>1</v>
      </c>
      <c r="J30" s="251">
        <f t="shared" si="5"/>
        <v>73.3</v>
      </c>
      <c r="K30" s="251" t="e">
        <f t="shared" si="6"/>
        <v>#N/A</v>
      </c>
    </row>
    <row r="31" spans="1:11">
      <c r="A31" s="212">
        <f t="shared" si="3"/>
        <v>14</v>
      </c>
      <c r="B31" s="325">
        <v>13</v>
      </c>
      <c r="C31" s="325">
        <v>75.400000000000006</v>
      </c>
      <c r="D31" s="265">
        <f t="shared" si="0"/>
        <v>1</v>
      </c>
      <c r="E31" s="251">
        <f t="shared" si="1"/>
        <v>75.400000000000006</v>
      </c>
      <c r="F31" s="251" t="e">
        <f t="shared" si="2"/>
        <v>#N/A</v>
      </c>
      <c r="H31">
        <f t="shared" si="7"/>
        <v>13</v>
      </c>
      <c r="I31" s="221">
        <f t="shared" si="4"/>
        <v>1</v>
      </c>
      <c r="J31" s="251">
        <f t="shared" si="5"/>
        <v>74.3</v>
      </c>
      <c r="K31" s="251" t="e">
        <f t="shared" si="6"/>
        <v>#N/A</v>
      </c>
    </row>
    <row r="32" spans="1:11">
      <c r="A32" s="212">
        <f t="shared" si="3"/>
        <v>15</v>
      </c>
      <c r="B32" s="325">
        <v>14</v>
      </c>
      <c r="C32" s="325">
        <v>76.400000000000006</v>
      </c>
      <c r="D32" s="265">
        <f t="shared" si="0"/>
        <v>1</v>
      </c>
      <c r="E32" s="251">
        <f t="shared" si="1"/>
        <v>76.400000000000006</v>
      </c>
      <c r="F32" s="251" t="e">
        <f t="shared" si="2"/>
        <v>#N/A</v>
      </c>
      <c r="H32">
        <f t="shared" si="7"/>
        <v>14</v>
      </c>
      <c r="I32" s="221">
        <f t="shared" si="4"/>
        <v>1</v>
      </c>
      <c r="J32" s="251">
        <f t="shared" si="5"/>
        <v>75.400000000000006</v>
      </c>
      <c r="K32" s="251" t="e">
        <f t="shared" si="6"/>
        <v>#N/A</v>
      </c>
    </row>
    <row r="33" spans="1:14">
      <c r="A33" s="212">
        <f t="shared" si="3"/>
        <v>16</v>
      </c>
      <c r="B33" s="325">
        <v>15</v>
      </c>
      <c r="C33" s="325">
        <v>77.400000000000006</v>
      </c>
      <c r="D33" s="265">
        <f t="shared" si="0"/>
        <v>1</v>
      </c>
      <c r="E33" s="251">
        <f t="shared" si="1"/>
        <v>77.400000000000006</v>
      </c>
      <c r="F33" s="251" t="e">
        <f t="shared" si="2"/>
        <v>#N/A</v>
      </c>
      <c r="H33">
        <f t="shared" si="7"/>
        <v>15</v>
      </c>
      <c r="I33" s="221">
        <f t="shared" si="4"/>
        <v>1</v>
      </c>
      <c r="J33" s="251">
        <f t="shared" si="5"/>
        <v>76.400000000000006</v>
      </c>
      <c r="K33" s="251" t="e">
        <f t="shared" si="6"/>
        <v>#N/A</v>
      </c>
    </row>
    <row r="34" spans="1:14">
      <c r="A34" s="212">
        <f t="shared" ref="A34:A59" si="8">A33+1</f>
        <v>17</v>
      </c>
      <c r="B34" s="325">
        <v>16</v>
      </c>
      <c r="C34" s="325">
        <v>78.400000000000006</v>
      </c>
      <c r="D34" s="265">
        <f t="shared" si="0"/>
        <v>1</v>
      </c>
      <c r="E34" s="251">
        <f t="shared" si="1"/>
        <v>78.400000000000006</v>
      </c>
      <c r="F34" s="251" t="e">
        <f t="shared" si="2"/>
        <v>#N/A</v>
      </c>
      <c r="H34">
        <f t="shared" si="7"/>
        <v>16</v>
      </c>
      <c r="I34" s="221">
        <f t="shared" si="4"/>
        <v>1</v>
      </c>
      <c r="J34" s="251">
        <f t="shared" si="5"/>
        <v>77.400000000000006</v>
      </c>
      <c r="K34" s="251" t="e">
        <f t="shared" si="6"/>
        <v>#N/A</v>
      </c>
      <c r="N34" s="210"/>
    </row>
    <row r="35" spans="1:14">
      <c r="A35" s="212">
        <f t="shared" si="8"/>
        <v>18</v>
      </c>
      <c r="B35" s="325">
        <v>17</v>
      </c>
      <c r="C35" s="325">
        <v>79.400000000000006</v>
      </c>
      <c r="D35" s="265">
        <f t="shared" si="0"/>
        <v>1</v>
      </c>
      <c r="E35" s="251">
        <f t="shared" si="1"/>
        <v>79.400000000000006</v>
      </c>
      <c r="F35" s="251" t="e">
        <f t="shared" si="2"/>
        <v>#N/A</v>
      </c>
      <c r="H35">
        <f t="shared" si="7"/>
        <v>17</v>
      </c>
      <c r="I35" s="221">
        <f t="shared" si="4"/>
        <v>1</v>
      </c>
      <c r="J35" s="251">
        <f t="shared" si="5"/>
        <v>78.400000000000006</v>
      </c>
      <c r="K35" s="251" t="e">
        <f t="shared" si="6"/>
        <v>#N/A</v>
      </c>
    </row>
    <row r="36" spans="1:14">
      <c r="A36" s="212">
        <f t="shared" si="8"/>
        <v>19</v>
      </c>
      <c r="B36" s="325">
        <v>18</v>
      </c>
      <c r="C36" s="325">
        <v>80.400000000000006</v>
      </c>
      <c r="D36" s="265">
        <f t="shared" si="0"/>
        <v>1</v>
      </c>
      <c r="E36" s="251">
        <f t="shared" si="1"/>
        <v>80.400000000000006</v>
      </c>
      <c r="F36" s="251" t="e">
        <f t="shared" si="2"/>
        <v>#N/A</v>
      </c>
      <c r="H36">
        <f t="shared" si="7"/>
        <v>18</v>
      </c>
      <c r="I36" s="221">
        <f t="shared" si="4"/>
        <v>1</v>
      </c>
      <c r="J36" s="251">
        <f t="shared" si="5"/>
        <v>79.400000000000006</v>
      </c>
      <c r="K36" s="251" t="e">
        <f t="shared" si="6"/>
        <v>#N/A</v>
      </c>
    </row>
    <row r="37" spans="1:14">
      <c r="A37" s="212">
        <f t="shared" si="8"/>
        <v>20</v>
      </c>
      <c r="B37" s="325">
        <v>19</v>
      </c>
      <c r="C37" s="325">
        <v>81.3</v>
      </c>
      <c r="D37" s="265">
        <f t="shared" si="0"/>
        <v>1</v>
      </c>
      <c r="E37" s="251">
        <f t="shared" si="1"/>
        <v>81.3</v>
      </c>
      <c r="F37" s="251" t="e">
        <f t="shared" si="2"/>
        <v>#N/A</v>
      </c>
      <c r="H37">
        <f t="shared" si="7"/>
        <v>19</v>
      </c>
      <c r="I37" s="221">
        <f t="shared" si="4"/>
        <v>1</v>
      </c>
      <c r="J37" s="251">
        <f t="shared" si="5"/>
        <v>80.400000000000006</v>
      </c>
      <c r="K37" s="251" t="e">
        <f t="shared" si="6"/>
        <v>#N/A</v>
      </c>
    </row>
    <row r="38" spans="1:14">
      <c r="A38" s="212">
        <f t="shared" si="8"/>
        <v>21</v>
      </c>
      <c r="B38" s="325">
        <v>20</v>
      </c>
      <c r="C38" s="325">
        <v>82.2</v>
      </c>
      <c r="D38" s="265">
        <f t="shared" si="0"/>
        <v>1</v>
      </c>
      <c r="E38" s="251">
        <f t="shared" si="1"/>
        <v>82.2</v>
      </c>
      <c r="F38" s="251" t="e">
        <f t="shared" si="2"/>
        <v>#N/A</v>
      </c>
      <c r="H38">
        <f t="shared" si="7"/>
        <v>20</v>
      </c>
      <c r="I38" s="221">
        <f t="shared" si="4"/>
        <v>1</v>
      </c>
      <c r="J38" s="251">
        <f t="shared" si="5"/>
        <v>81.3</v>
      </c>
      <c r="K38" s="251" t="e">
        <f t="shared" si="6"/>
        <v>#N/A</v>
      </c>
    </row>
    <row r="39" spans="1:14">
      <c r="A39" s="212">
        <f t="shared" si="8"/>
        <v>22</v>
      </c>
      <c r="B39" s="325">
        <v>21</v>
      </c>
      <c r="C39" s="325">
        <v>83.1</v>
      </c>
      <c r="D39" s="265">
        <f t="shared" si="0"/>
        <v>1</v>
      </c>
      <c r="E39" s="251">
        <f t="shared" si="1"/>
        <v>83.1</v>
      </c>
      <c r="F39" s="251" t="e">
        <f t="shared" si="2"/>
        <v>#N/A</v>
      </c>
      <c r="H39">
        <f t="shared" si="7"/>
        <v>21</v>
      </c>
      <c r="I39" s="221">
        <f t="shared" si="4"/>
        <v>1</v>
      </c>
      <c r="J39" s="251">
        <f t="shared" si="5"/>
        <v>82.2</v>
      </c>
      <c r="K39" s="251" t="e">
        <f t="shared" si="6"/>
        <v>#N/A</v>
      </c>
    </row>
    <row r="40" spans="1:14">
      <c r="A40" s="212">
        <f t="shared" si="8"/>
        <v>23</v>
      </c>
      <c r="B40" s="325">
        <v>22</v>
      </c>
      <c r="C40" s="325">
        <v>84</v>
      </c>
      <c r="D40" s="265">
        <f t="shared" si="0"/>
        <v>1</v>
      </c>
      <c r="E40" s="251">
        <f t="shared" si="1"/>
        <v>84</v>
      </c>
      <c r="F40" s="251" t="e">
        <f t="shared" si="2"/>
        <v>#N/A</v>
      </c>
      <c r="H40">
        <f t="shared" si="7"/>
        <v>22</v>
      </c>
      <c r="I40" s="221">
        <f t="shared" si="4"/>
        <v>1</v>
      </c>
      <c r="J40" s="251">
        <f t="shared" si="5"/>
        <v>83.1</v>
      </c>
      <c r="K40" s="251" t="e">
        <f t="shared" si="6"/>
        <v>#N/A</v>
      </c>
    </row>
    <row r="41" spans="1:14">
      <c r="A41" s="212">
        <f t="shared" si="8"/>
        <v>24</v>
      </c>
      <c r="B41" s="325">
        <v>23</v>
      </c>
      <c r="C41" s="325">
        <v>84.8</v>
      </c>
      <c r="D41" s="265">
        <f t="shared" si="0"/>
        <v>1</v>
      </c>
      <c r="E41" s="251">
        <f t="shared" si="1"/>
        <v>84.8</v>
      </c>
      <c r="F41" s="251" t="e">
        <f t="shared" si="2"/>
        <v>#N/A</v>
      </c>
      <c r="H41">
        <f t="shared" si="7"/>
        <v>23</v>
      </c>
      <c r="I41" s="221">
        <f t="shared" si="4"/>
        <v>1</v>
      </c>
      <c r="J41" s="251">
        <f t="shared" si="5"/>
        <v>84</v>
      </c>
      <c r="K41" s="251" t="e">
        <f t="shared" si="6"/>
        <v>#N/A</v>
      </c>
    </row>
    <row r="42" spans="1:14">
      <c r="A42" s="212">
        <f t="shared" si="8"/>
        <v>25</v>
      </c>
      <c r="B42" s="325">
        <v>24</v>
      </c>
      <c r="C42" s="325">
        <v>85.7</v>
      </c>
      <c r="D42" s="265">
        <f t="shared" si="0"/>
        <v>1</v>
      </c>
      <c r="E42" s="251">
        <f t="shared" si="1"/>
        <v>85.7</v>
      </c>
      <c r="F42" s="251" t="e">
        <f t="shared" si="2"/>
        <v>#N/A</v>
      </c>
      <c r="H42">
        <f t="shared" si="7"/>
        <v>24</v>
      </c>
      <c r="I42" s="221">
        <f t="shared" si="4"/>
        <v>1</v>
      </c>
      <c r="J42" s="251">
        <f t="shared" si="5"/>
        <v>84.8</v>
      </c>
      <c r="K42" s="251" t="e">
        <f t="shared" si="6"/>
        <v>#N/A</v>
      </c>
    </row>
    <row r="43" spans="1:14">
      <c r="A43" s="212">
        <f t="shared" si="8"/>
        <v>26</v>
      </c>
      <c r="B43" s="325">
        <v>25</v>
      </c>
      <c r="C43" s="325">
        <v>86.6</v>
      </c>
      <c r="D43" s="265">
        <f t="shared" si="0"/>
        <v>1</v>
      </c>
      <c r="E43" s="251">
        <f t="shared" si="1"/>
        <v>86.6</v>
      </c>
      <c r="F43" s="251" t="e">
        <f t="shared" si="2"/>
        <v>#N/A</v>
      </c>
      <c r="H43">
        <f t="shared" si="7"/>
        <v>25</v>
      </c>
      <c r="I43" s="221">
        <f t="shared" si="4"/>
        <v>1</v>
      </c>
      <c r="J43" s="251">
        <f t="shared" si="5"/>
        <v>85.7</v>
      </c>
      <c r="K43" s="251" t="e">
        <f t="shared" si="6"/>
        <v>#N/A</v>
      </c>
    </row>
    <row r="44" spans="1:14">
      <c r="A44" s="212">
        <f t="shared" si="8"/>
        <v>27</v>
      </c>
      <c r="B44" s="325">
        <v>26</v>
      </c>
      <c r="C44" s="325">
        <v>87.4</v>
      </c>
      <c r="D44" s="265">
        <f t="shared" si="0"/>
        <v>1</v>
      </c>
      <c r="E44" s="251">
        <f t="shared" si="1"/>
        <v>87.4</v>
      </c>
      <c r="F44" s="251" t="e">
        <f t="shared" si="2"/>
        <v>#N/A</v>
      </c>
      <c r="H44">
        <f t="shared" si="7"/>
        <v>26</v>
      </c>
      <c r="I44" s="221">
        <f t="shared" si="4"/>
        <v>1</v>
      </c>
      <c r="J44" s="251">
        <f t="shared" si="5"/>
        <v>86.6</v>
      </c>
      <c r="K44" s="251" t="e">
        <f t="shared" si="6"/>
        <v>#N/A</v>
      </c>
    </row>
    <row r="45" spans="1:14">
      <c r="A45" s="212">
        <f t="shared" si="8"/>
        <v>28</v>
      </c>
      <c r="B45" s="325">
        <v>27</v>
      </c>
      <c r="C45" s="325">
        <v>88.2</v>
      </c>
      <c r="D45" s="265">
        <f t="shared" si="0"/>
        <v>1</v>
      </c>
      <c r="E45" s="251">
        <f t="shared" si="1"/>
        <v>88.2</v>
      </c>
      <c r="F45" s="251" t="e">
        <f t="shared" si="2"/>
        <v>#N/A</v>
      </c>
      <c r="H45">
        <f t="shared" si="7"/>
        <v>27</v>
      </c>
      <c r="I45" s="221">
        <f t="shared" si="4"/>
        <v>1</v>
      </c>
      <c r="J45" s="251">
        <f t="shared" si="5"/>
        <v>87.4</v>
      </c>
      <c r="K45" s="251" t="e">
        <f t="shared" si="6"/>
        <v>#N/A</v>
      </c>
    </row>
    <row r="46" spans="1:14">
      <c r="A46" s="212">
        <f t="shared" si="8"/>
        <v>29</v>
      </c>
      <c r="B46" s="325">
        <v>28</v>
      </c>
      <c r="C46" s="325">
        <v>89</v>
      </c>
      <c r="D46" s="265">
        <f t="shared" si="0"/>
        <v>1</v>
      </c>
      <c r="E46" s="251">
        <f t="shared" si="1"/>
        <v>89</v>
      </c>
      <c r="F46" s="251" t="e">
        <f t="shared" si="2"/>
        <v>#N/A</v>
      </c>
      <c r="H46">
        <f t="shared" si="7"/>
        <v>28</v>
      </c>
      <c r="I46" s="221">
        <f t="shared" si="4"/>
        <v>1</v>
      </c>
      <c r="J46" s="251">
        <f t="shared" si="5"/>
        <v>88.2</v>
      </c>
      <c r="K46" s="251" t="e">
        <f t="shared" si="6"/>
        <v>#N/A</v>
      </c>
    </row>
    <row r="47" spans="1:14">
      <c r="A47" s="212">
        <f t="shared" si="8"/>
        <v>30</v>
      </c>
      <c r="B47" s="325">
        <v>29</v>
      </c>
      <c r="C47" s="325">
        <v>89.8</v>
      </c>
      <c r="D47" s="265">
        <f t="shared" si="0"/>
        <v>1</v>
      </c>
      <c r="E47" s="251">
        <f t="shared" si="1"/>
        <v>89.8</v>
      </c>
      <c r="F47" s="251" t="e">
        <f t="shared" si="2"/>
        <v>#N/A</v>
      </c>
      <c r="H47">
        <f t="shared" si="7"/>
        <v>29</v>
      </c>
      <c r="I47" s="221">
        <f t="shared" si="4"/>
        <v>1</v>
      </c>
      <c r="J47" s="251">
        <f t="shared" si="5"/>
        <v>89</v>
      </c>
      <c r="K47" s="251" t="e">
        <f t="shared" si="6"/>
        <v>#N/A</v>
      </c>
    </row>
    <row r="48" spans="1:14">
      <c r="A48" s="212">
        <f t="shared" si="8"/>
        <v>31</v>
      </c>
      <c r="B48" s="325">
        <v>30</v>
      </c>
      <c r="C48" s="325">
        <v>90.6</v>
      </c>
      <c r="D48" s="265">
        <f t="shared" si="0"/>
        <v>1</v>
      </c>
      <c r="E48" s="251">
        <f t="shared" si="1"/>
        <v>90.6</v>
      </c>
      <c r="F48" s="251" t="e">
        <f t="shared" si="2"/>
        <v>#N/A</v>
      </c>
      <c r="H48">
        <f t="shared" si="7"/>
        <v>30</v>
      </c>
      <c r="I48" s="221">
        <f t="shared" si="4"/>
        <v>1</v>
      </c>
      <c r="J48" s="251">
        <f t="shared" si="5"/>
        <v>89.8</v>
      </c>
      <c r="K48" s="251" t="e">
        <f t="shared" si="6"/>
        <v>#N/A</v>
      </c>
    </row>
    <row r="49" spans="1:11">
      <c r="A49" s="212">
        <f t="shared" si="8"/>
        <v>32</v>
      </c>
      <c r="B49" s="325">
        <v>31</v>
      </c>
      <c r="C49" s="325">
        <v>91.4</v>
      </c>
      <c r="D49" s="265">
        <f t="shared" si="0"/>
        <v>1</v>
      </c>
      <c r="E49" s="251">
        <f t="shared" si="1"/>
        <v>91.4</v>
      </c>
      <c r="F49" s="251" t="e">
        <f t="shared" si="2"/>
        <v>#N/A</v>
      </c>
      <c r="H49">
        <f t="shared" si="7"/>
        <v>31</v>
      </c>
      <c r="I49" s="221">
        <f t="shared" si="4"/>
        <v>1</v>
      </c>
      <c r="J49" s="251">
        <f t="shared" si="5"/>
        <v>90.6</v>
      </c>
      <c r="K49" s="251" t="e">
        <f t="shared" si="6"/>
        <v>#N/A</v>
      </c>
    </row>
    <row r="50" spans="1:11">
      <c r="A50" s="212">
        <f t="shared" si="8"/>
        <v>33</v>
      </c>
      <c r="B50" s="325">
        <v>32</v>
      </c>
      <c r="C50" s="325">
        <v>92.1</v>
      </c>
      <c r="D50" s="265">
        <f t="shared" si="0"/>
        <v>1</v>
      </c>
      <c r="E50" s="251">
        <f t="shared" si="1"/>
        <v>92.1</v>
      </c>
      <c r="F50" s="251" t="e">
        <f t="shared" si="2"/>
        <v>#N/A</v>
      </c>
      <c r="H50">
        <f t="shared" si="7"/>
        <v>32</v>
      </c>
      <c r="I50" s="221">
        <f t="shared" si="4"/>
        <v>1</v>
      </c>
      <c r="J50" s="251">
        <f t="shared" si="5"/>
        <v>91.4</v>
      </c>
      <c r="K50" s="251" t="e">
        <f t="shared" si="6"/>
        <v>#N/A</v>
      </c>
    </row>
    <row r="51" spans="1:11">
      <c r="A51" s="212">
        <f t="shared" si="8"/>
        <v>34</v>
      </c>
      <c r="B51" s="325">
        <v>33</v>
      </c>
      <c r="C51" s="325">
        <v>92.9</v>
      </c>
      <c r="D51" s="265">
        <f t="shared" si="0"/>
        <v>1</v>
      </c>
      <c r="E51" s="251">
        <f t="shared" si="1"/>
        <v>92.9</v>
      </c>
      <c r="F51" s="251" t="e">
        <f t="shared" si="2"/>
        <v>#N/A</v>
      </c>
      <c r="H51">
        <f t="shared" si="7"/>
        <v>33</v>
      </c>
      <c r="I51" s="221">
        <f t="shared" si="4"/>
        <v>1</v>
      </c>
      <c r="J51" s="251">
        <f t="shared" si="5"/>
        <v>92.1</v>
      </c>
      <c r="K51" s="251" t="e">
        <f t="shared" si="6"/>
        <v>#N/A</v>
      </c>
    </row>
    <row r="52" spans="1:11">
      <c r="A52" s="212">
        <f t="shared" si="8"/>
        <v>35</v>
      </c>
      <c r="B52" s="325">
        <v>34</v>
      </c>
      <c r="C52" s="325">
        <v>93.6</v>
      </c>
      <c r="D52" s="265">
        <f t="shared" si="0"/>
        <v>1</v>
      </c>
      <c r="E52" s="251">
        <f t="shared" si="1"/>
        <v>93.6</v>
      </c>
      <c r="F52" s="251" t="e">
        <f t="shared" si="2"/>
        <v>#N/A</v>
      </c>
      <c r="H52">
        <f t="shared" si="7"/>
        <v>34</v>
      </c>
      <c r="I52" s="221">
        <f t="shared" si="4"/>
        <v>1</v>
      </c>
      <c r="J52" s="251">
        <f t="shared" si="5"/>
        <v>92.9</v>
      </c>
      <c r="K52" s="251" t="e">
        <f t="shared" si="6"/>
        <v>#N/A</v>
      </c>
    </row>
    <row r="53" spans="1:11">
      <c r="A53" s="212">
        <f t="shared" si="8"/>
        <v>36</v>
      </c>
      <c r="B53" s="325">
        <v>35</v>
      </c>
      <c r="C53" s="325">
        <v>94.3</v>
      </c>
      <c r="D53" s="265">
        <f t="shared" si="0"/>
        <v>1</v>
      </c>
      <c r="E53" s="251">
        <f t="shared" si="1"/>
        <v>94.3</v>
      </c>
      <c r="F53" s="251" t="e">
        <f t="shared" si="2"/>
        <v>#N/A</v>
      </c>
      <c r="H53">
        <f t="shared" si="7"/>
        <v>35</v>
      </c>
      <c r="I53" s="221">
        <f t="shared" si="4"/>
        <v>1</v>
      </c>
      <c r="J53" s="251">
        <f t="shared" si="5"/>
        <v>93.6</v>
      </c>
      <c r="K53" s="251" t="e">
        <f t="shared" si="6"/>
        <v>#N/A</v>
      </c>
    </row>
    <row r="54" spans="1:11">
      <c r="A54" s="212">
        <f t="shared" si="8"/>
        <v>37</v>
      </c>
      <c r="B54" s="325">
        <v>36</v>
      </c>
      <c r="C54" s="325">
        <v>95</v>
      </c>
      <c r="D54" s="265">
        <f t="shared" si="0"/>
        <v>1</v>
      </c>
      <c r="E54" s="251">
        <f t="shared" si="1"/>
        <v>95</v>
      </c>
      <c r="F54" s="251" t="e">
        <f t="shared" si="2"/>
        <v>#N/A</v>
      </c>
      <c r="H54">
        <f t="shared" si="7"/>
        <v>36</v>
      </c>
      <c r="I54" s="221">
        <f t="shared" si="4"/>
        <v>1</v>
      </c>
      <c r="J54" s="251">
        <f t="shared" si="5"/>
        <v>94.3</v>
      </c>
      <c r="K54" s="251" t="e">
        <f t="shared" si="6"/>
        <v>#N/A</v>
      </c>
    </row>
    <row r="55" spans="1:11">
      <c r="A55" s="212">
        <f t="shared" si="8"/>
        <v>38</v>
      </c>
      <c r="B55" s="325">
        <v>37</v>
      </c>
      <c r="C55" s="325">
        <v>95.7</v>
      </c>
      <c r="D55" s="265">
        <f t="shared" si="0"/>
        <v>1</v>
      </c>
      <c r="E55" s="251">
        <f t="shared" si="1"/>
        <v>95.7</v>
      </c>
      <c r="F55" s="251" t="e">
        <f t="shared" si="2"/>
        <v>#N/A</v>
      </c>
      <c r="H55">
        <f t="shared" si="7"/>
        <v>37</v>
      </c>
      <c r="I55" s="221">
        <f t="shared" si="4"/>
        <v>1</v>
      </c>
      <c r="J55" s="251">
        <f t="shared" si="5"/>
        <v>95</v>
      </c>
      <c r="K55" s="251" t="e">
        <f t="shared" si="6"/>
        <v>#N/A</v>
      </c>
    </row>
    <row r="56" spans="1:11">
      <c r="A56" s="212">
        <f t="shared" si="8"/>
        <v>39</v>
      </c>
      <c r="B56" s="325">
        <v>38</v>
      </c>
      <c r="C56" s="325">
        <v>96.3</v>
      </c>
      <c r="D56" s="265">
        <f t="shared" si="0"/>
        <v>1</v>
      </c>
      <c r="E56" s="251">
        <f t="shared" si="1"/>
        <v>96.3</v>
      </c>
      <c r="F56" s="251" t="e">
        <f t="shared" si="2"/>
        <v>#N/A</v>
      </c>
      <c r="H56">
        <f t="shared" si="7"/>
        <v>38</v>
      </c>
      <c r="I56" s="221">
        <f t="shared" si="4"/>
        <v>1</v>
      </c>
      <c r="J56" s="251">
        <f t="shared" si="5"/>
        <v>95.7</v>
      </c>
      <c r="K56" s="251" t="e">
        <f t="shared" si="6"/>
        <v>#N/A</v>
      </c>
    </row>
    <row r="57" spans="1:11">
      <c r="A57" s="212">
        <f t="shared" si="8"/>
        <v>40</v>
      </c>
      <c r="B57" s="325">
        <v>39</v>
      </c>
      <c r="C57" s="325">
        <v>97</v>
      </c>
      <c r="D57" s="265">
        <f t="shared" si="0"/>
        <v>1</v>
      </c>
      <c r="E57" s="251">
        <f t="shared" si="1"/>
        <v>97</v>
      </c>
      <c r="F57" s="251" t="e">
        <f t="shared" si="2"/>
        <v>#N/A</v>
      </c>
      <c r="H57">
        <f t="shared" si="7"/>
        <v>39</v>
      </c>
      <c r="I57" s="221">
        <f t="shared" si="4"/>
        <v>1</v>
      </c>
      <c r="J57" s="251">
        <f t="shared" si="5"/>
        <v>96.3</v>
      </c>
      <c r="K57" s="251" t="e">
        <f t="shared" si="6"/>
        <v>#N/A</v>
      </c>
    </row>
    <row r="58" spans="1:11">
      <c r="A58" s="212">
        <f t="shared" si="8"/>
        <v>41</v>
      </c>
      <c r="B58" s="325">
        <v>40</v>
      </c>
      <c r="C58" s="325">
        <v>97.5</v>
      </c>
      <c r="D58" s="265">
        <f t="shared" si="0"/>
        <v>1</v>
      </c>
      <c r="E58" s="251">
        <f t="shared" si="1"/>
        <v>97.5</v>
      </c>
      <c r="F58" s="251" t="e">
        <f t="shared" si="2"/>
        <v>#N/A</v>
      </c>
      <c r="H58">
        <f t="shared" si="7"/>
        <v>40</v>
      </c>
      <c r="I58" s="221">
        <f t="shared" si="4"/>
        <v>1</v>
      </c>
      <c r="J58" s="251">
        <f t="shared" si="5"/>
        <v>97</v>
      </c>
      <c r="K58" s="251" t="e">
        <f t="shared" si="6"/>
        <v>#N/A</v>
      </c>
    </row>
    <row r="59" spans="1:11">
      <c r="A59" s="212">
        <f t="shared" si="8"/>
        <v>42</v>
      </c>
      <c r="B59" s="325">
        <v>41</v>
      </c>
      <c r="C59" s="325">
        <v>98.1</v>
      </c>
      <c r="D59" s="265">
        <f t="shared" si="0"/>
        <v>1</v>
      </c>
      <c r="E59" s="251">
        <f t="shared" si="1"/>
        <v>98.1</v>
      </c>
      <c r="F59" s="251" t="e">
        <f t="shared" si="2"/>
        <v>#N/A</v>
      </c>
      <c r="H59">
        <f t="shared" si="7"/>
        <v>41</v>
      </c>
      <c r="I59" s="221">
        <f t="shared" si="4"/>
        <v>1</v>
      </c>
      <c r="J59" s="251">
        <f t="shared" si="5"/>
        <v>97.5</v>
      </c>
      <c r="K59" s="251" t="e">
        <f t="shared" si="6"/>
        <v>#N/A</v>
      </c>
    </row>
    <row r="60" spans="1:11">
      <c r="A60" s="212">
        <f t="shared" ref="A60:A82" si="9">A59+1</f>
        <v>43</v>
      </c>
      <c r="B60" s="325">
        <v>42</v>
      </c>
      <c r="C60" s="325">
        <v>98.7</v>
      </c>
      <c r="D60" s="265">
        <f t="shared" si="0"/>
        <v>1</v>
      </c>
      <c r="E60" s="251">
        <f t="shared" si="1"/>
        <v>98.7</v>
      </c>
      <c r="F60" s="251" t="e">
        <f t="shared" si="2"/>
        <v>#N/A</v>
      </c>
      <c r="H60">
        <f t="shared" si="7"/>
        <v>42</v>
      </c>
      <c r="I60" s="221">
        <f t="shared" si="4"/>
        <v>1</v>
      </c>
      <c r="J60" s="251">
        <f t="shared" si="5"/>
        <v>98.1</v>
      </c>
      <c r="K60" s="251" t="e">
        <f t="shared" si="6"/>
        <v>#N/A</v>
      </c>
    </row>
    <row r="61" spans="1:11">
      <c r="A61" s="212">
        <f t="shared" si="9"/>
        <v>44</v>
      </c>
      <c r="B61" s="325">
        <v>43</v>
      </c>
      <c r="C61" s="325">
        <v>99.2</v>
      </c>
      <c r="D61" s="265">
        <f t="shared" si="0"/>
        <v>1</v>
      </c>
      <c r="E61" s="251">
        <f t="shared" si="1"/>
        <v>99.2</v>
      </c>
      <c r="F61" s="251" t="e">
        <f t="shared" si="2"/>
        <v>#N/A</v>
      </c>
      <c r="H61">
        <f t="shared" si="7"/>
        <v>43</v>
      </c>
      <c r="I61" s="221">
        <f t="shared" si="4"/>
        <v>1</v>
      </c>
      <c r="J61" s="251">
        <f t="shared" si="5"/>
        <v>98.7</v>
      </c>
      <c r="K61" s="251" t="e">
        <f t="shared" si="6"/>
        <v>#N/A</v>
      </c>
    </row>
    <row r="62" spans="1:11">
      <c r="A62" s="212">
        <f t="shared" si="9"/>
        <v>45</v>
      </c>
      <c r="B62" s="325">
        <v>44</v>
      </c>
      <c r="C62" s="326">
        <v>99.8</v>
      </c>
      <c r="D62" s="265">
        <f t="shared" si="0"/>
        <v>1</v>
      </c>
      <c r="E62" s="251">
        <f t="shared" si="1"/>
        <v>99.8</v>
      </c>
      <c r="F62" s="251" t="e">
        <f t="shared" si="2"/>
        <v>#N/A</v>
      </c>
      <c r="H62">
        <f t="shared" si="7"/>
        <v>44</v>
      </c>
      <c r="I62" s="221">
        <f t="shared" si="4"/>
        <v>1</v>
      </c>
      <c r="J62" s="251">
        <f t="shared" si="5"/>
        <v>99.2</v>
      </c>
      <c r="K62" s="251" t="e">
        <f t="shared" si="6"/>
        <v>#N/A</v>
      </c>
    </row>
    <row r="63" spans="1:11">
      <c r="A63" s="212">
        <f t="shared" si="9"/>
        <v>46</v>
      </c>
      <c r="B63" s="325">
        <v>45</v>
      </c>
      <c r="C63" s="326">
        <v>100.4</v>
      </c>
      <c r="D63" s="265">
        <f t="shared" si="0"/>
        <v>1</v>
      </c>
      <c r="E63" s="251">
        <f t="shared" si="1"/>
        <v>100.4</v>
      </c>
      <c r="F63" s="251" t="e">
        <f t="shared" si="2"/>
        <v>#N/A</v>
      </c>
      <c r="H63">
        <f t="shared" si="7"/>
        <v>45</v>
      </c>
      <c r="I63" s="221">
        <f t="shared" si="4"/>
        <v>1</v>
      </c>
      <c r="J63" s="251">
        <f t="shared" si="5"/>
        <v>99.8</v>
      </c>
      <c r="K63" s="251" t="e">
        <f t="shared" si="6"/>
        <v>#N/A</v>
      </c>
    </row>
    <row r="64" spans="1:11">
      <c r="A64" s="212">
        <f t="shared" si="9"/>
        <v>47</v>
      </c>
      <c r="B64" s="325">
        <v>46</v>
      </c>
      <c r="C64" s="326">
        <v>100.9</v>
      </c>
      <c r="D64" s="265">
        <f t="shared" si="0"/>
        <v>1</v>
      </c>
      <c r="E64" s="251">
        <f t="shared" si="1"/>
        <v>100.9</v>
      </c>
      <c r="F64" s="251" t="e">
        <f t="shared" si="2"/>
        <v>#N/A</v>
      </c>
      <c r="H64">
        <f t="shared" si="7"/>
        <v>46</v>
      </c>
      <c r="I64" s="221">
        <f t="shared" si="4"/>
        <v>1</v>
      </c>
      <c r="J64" s="251">
        <f t="shared" si="5"/>
        <v>100.4</v>
      </c>
      <c r="K64" s="251" t="e">
        <f t="shared" si="6"/>
        <v>#N/A</v>
      </c>
    </row>
    <row r="65" spans="1:11">
      <c r="A65" s="212">
        <f t="shared" si="9"/>
        <v>48</v>
      </c>
      <c r="B65" s="325">
        <v>47</v>
      </c>
      <c r="C65" s="327">
        <v>101.5</v>
      </c>
      <c r="D65" s="265">
        <f t="shared" si="0"/>
        <v>1</v>
      </c>
      <c r="E65" s="251">
        <f t="shared" si="1"/>
        <v>101.5</v>
      </c>
      <c r="F65" s="251">
        <f t="shared" si="2"/>
        <v>101.5</v>
      </c>
      <c r="H65">
        <f t="shared" si="7"/>
        <v>47</v>
      </c>
      <c r="I65" s="221">
        <f t="shared" si="4"/>
        <v>1</v>
      </c>
      <c r="J65" s="251">
        <f t="shared" si="5"/>
        <v>100.9</v>
      </c>
      <c r="K65" s="251" t="e">
        <f t="shared" si="6"/>
        <v>#N/A</v>
      </c>
    </row>
    <row r="66" spans="1:11">
      <c r="A66" s="212">
        <f t="shared" si="9"/>
        <v>49</v>
      </c>
      <c r="B66" s="325">
        <v>48</v>
      </c>
      <c r="C66" s="327">
        <v>101.9</v>
      </c>
      <c r="D66" s="265">
        <f t="shared" si="0"/>
        <v>1</v>
      </c>
      <c r="E66" s="251">
        <f t="shared" si="1"/>
        <v>101.9</v>
      </c>
      <c r="F66" s="251">
        <f t="shared" si="2"/>
        <v>101.9</v>
      </c>
      <c r="H66">
        <f t="shared" si="7"/>
        <v>48</v>
      </c>
      <c r="I66" s="221">
        <f t="shared" si="4"/>
        <v>1</v>
      </c>
      <c r="J66" s="251">
        <f t="shared" si="5"/>
        <v>101.5</v>
      </c>
      <c r="K66" s="251">
        <f t="shared" si="6"/>
        <v>101.5</v>
      </c>
    </row>
    <row r="67" spans="1:11">
      <c r="A67" s="212">
        <f t="shared" si="9"/>
        <v>50</v>
      </c>
      <c r="B67" s="325">
        <v>49</v>
      </c>
      <c r="C67" s="327">
        <v>102.4</v>
      </c>
      <c r="D67" s="265">
        <f t="shared" si="0"/>
        <v>1</v>
      </c>
      <c r="E67" s="251">
        <f t="shared" si="1"/>
        <v>102.4</v>
      </c>
      <c r="F67" s="251">
        <f t="shared" si="2"/>
        <v>102.4</v>
      </c>
      <c r="H67">
        <f t="shared" si="7"/>
        <v>49</v>
      </c>
      <c r="I67" s="221">
        <f t="shared" si="4"/>
        <v>1</v>
      </c>
      <c r="J67" s="251">
        <f t="shared" si="5"/>
        <v>101.9</v>
      </c>
      <c r="K67" s="251">
        <f t="shared" si="6"/>
        <v>101.9</v>
      </c>
    </row>
    <row r="68" spans="1:11">
      <c r="A68" s="212">
        <f t="shared" si="9"/>
        <v>51</v>
      </c>
      <c r="B68" s="325">
        <v>50</v>
      </c>
      <c r="C68" s="325">
        <v>102.8</v>
      </c>
      <c r="D68" s="265">
        <f t="shared" si="0"/>
        <v>1</v>
      </c>
      <c r="E68" s="251">
        <f t="shared" si="1"/>
        <v>102.8</v>
      </c>
      <c r="F68" s="251">
        <f t="shared" si="2"/>
        <v>102.8</v>
      </c>
      <c r="H68">
        <f t="shared" si="7"/>
        <v>50</v>
      </c>
      <c r="I68" s="221">
        <f t="shared" si="4"/>
        <v>1</v>
      </c>
      <c r="J68" s="251">
        <f t="shared" si="5"/>
        <v>102.4</v>
      </c>
      <c r="K68" s="251">
        <f t="shared" si="6"/>
        <v>102.4</v>
      </c>
    </row>
    <row r="69" spans="1:11">
      <c r="A69" s="212">
        <f t="shared" si="9"/>
        <v>52</v>
      </c>
      <c r="B69" s="325">
        <v>51</v>
      </c>
      <c r="C69" s="325">
        <v>103.3</v>
      </c>
      <c r="D69" s="265">
        <f t="shared" si="0"/>
        <v>1</v>
      </c>
      <c r="E69" s="251">
        <f t="shared" si="1"/>
        <v>103.3</v>
      </c>
      <c r="F69" s="251">
        <f t="shared" si="2"/>
        <v>103.3</v>
      </c>
      <c r="H69">
        <f t="shared" si="7"/>
        <v>51</v>
      </c>
      <c r="I69" s="221">
        <f t="shared" si="4"/>
        <v>1</v>
      </c>
      <c r="J69" s="251">
        <f t="shared" si="5"/>
        <v>102.8</v>
      </c>
      <c r="K69" s="251">
        <f t="shared" si="6"/>
        <v>102.8</v>
      </c>
    </row>
    <row r="70" spans="1:11">
      <c r="A70" s="212">
        <f t="shared" si="9"/>
        <v>53</v>
      </c>
      <c r="B70" s="325">
        <v>52</v>
      </c>
      <c r="C70" s="325">
        <v>103.6</v>
      </c>
      <c r="D70" s="265">
        <f t="shared" si="0"/>
        <v>1</v>
      </c>
      <c r="E70" s="251">
        <f t="shared" si="1"/>
        <v>103.6</v>
      </c>
      <c r="F70" s="251">
        <f t="shared" si="2"/>
        <v>103.6</v>
      </c>
      <c r="H70">
        <f t="shared" si="7"/>
        <v>52</v>
      </c>
      <c r="I70" s="221">
        <f t="shared" si="4"/>
        <v>1</v>
      </c>
      <c r="J70" s="251">
        <f t="shared" si="5"/>
        <v>103.3</v>
      </c>
      <c r="K70" s="251">
        <f t="shared" si="6"/>
        <v>103.3</v>
      </c>
    </row>
    <row r="71" spans="1:11">
      <c r="A71" s="212">
        <f t="shared" si="9"/>
        <v>54</v>
      </c>
      <c r="B71" s="325">
        <v>53</v>
      </c>
      <c r="C71" s="325">
        <v>104.1</v>
      </c>
      <c r="D71" s="265">
        <f t="shared" si="0"/>
        <v>1</v>
      </c>
      <c r="E71" s="251">
        <f t="shared" si="1"/>
        <v>104.1</v>
      </c>
      <c r="F71" s="251">
        <f t="shared" si="2"/>
        <v>104.1</v>
      </c>
      <c r="H71">
        <f t="shared" si="7"/>
        <v>53</v>
      </c>
      <c r="I71" s="221">
        <f t="shared" si="4"/>
        <v>1</v>
      </c>
      <c r="J71" s="251">
        <f t="shared" si="5"/>
        <v>103.6</v>
      </c>
      <c r="K71" s="251">
        <f t="shared" si="6"/>
        <v>103.6</v>
      </c>
    </row>
    <row r="72" spans="1:11">
      <c r="A72" s="212">
        <f t="shared" si="9"/>
        <v>55</v>
      </c>
      <c r="B72" s="325">
        <v>54</v>
      </c>
      <c r="C72" s="325">
        <v>104.4</v>
      </c>
      <c r="D72" s="265">
        <f t="shared" si="0"/>
        <v>1</v>
      </c>
      <c r="E72" s="251">
        <f t="shared" si="1"/>
        <v>104.4</v>
      </c>
      <c r="F72" s="251">
        <f t="shared" si="2"/>
        <v>104.4</v>
      </c>
      <c r="H72">
        <f t="shared" si="7"/>
        <v>54</v>
      </c>
      <c r="I72" s="221">
        <f t="shared" si="4"/>
        <v>1</v>
      </c>
      <c r="J72" s="251">
        <f t="shared" si="5"/>
        <v>104.1</v>
      </c>
      <c r="K72" s="251">
        <f t="shared" si="6"/>
        <v>104.1</v>
      </c>
    </row>
    <row r="73" spans="1:11">
      <c r="A73" s="212">
        <f t="shared" si="9"/>
        <v>56</v>
      </c>
      <c r="B73" s="325">
        <v>55</v>
      </c>
      <c r="C73" s="325">
        <v>104.7</v>
      </c>
      <c r="D73" s="265">
        <f t="shared" si="0"/>
        <v>1</v>
      </c>
      <c r="E73" s="251">
        <f t="shared" si="1"/>
        <v>104.7</v>
      </c>
      <c r="F73" s="251">
        <f t="shared" si="2"/>
        <v>104.7</v>
      </c>
      <c r="H73">
        <f t="shared" si="7"/>
        <v>55</v>
      </c>
      <c r="I73" s="221">
        <f t="shared" si="4"/>
        <v>1</v>
      </c>
      <c r="J73" s="251">
        <f t="shared" si="5"/>
        <v>104.4</v>
      </c>
      <c r="K73" s="251">
        <f t="shared" si="6"/>
        <v>104.4</v>
      </c>
    </row>
    <row r="74" spans="1:11">
      <c r="A74" s="212">
        <f t="shared" si="9"/>
        <v>57</v>
      </c>
      <c r="B74" s="325">
        <v>56</v>
      </c>
      <c r="C74" s="325">
        <v>105.1</v>
      </c>
      <c r="D74" s="265">
        <f t="shared" si="0"/>
        <v>1</v>
      </c>
      <c r="E74" s="251">
        <f t="shared" si="1"/>
        <v>105.1</v>
      </c>
      <c r="F74" s="251">
        <f t="shared" si="2"/>
        <v>105.1</v>
      </c>
      <c r="H74">
        <f t="shared" si="7"/>
        <v>56</v>
      </c>
      <c r="I74" s="221">
        <f t="shared" si="4"/>
        <v>1</v>
      </c>
      <c r="J74" s="251">
        <f t="shared" si="5"/>
        <v>104.7</v>
      </c>
      <c r="K74" s="251">
        <f t="shared" si="6"/>
        <v>104.7</v>
      </c>
    </row>
    <row r="75" spans="1:11">
      <c r="A75" s="212">
        <f t="shared" si="9"/>
        <v>58</v>
      </c>
      <c r="B75" s="325">
        <v>57</v>
      </c>
      <c r="C75" s="325">
        <v>105.3</v>
      </c>
      <c r="D75" s="265">
        <f t="shared" si="0"/>
        <v>1</v>
      </c>
      <c r="E75" s="251">
        <f t="shared" si="1"/>
        <v>105.3</v>
      </c>
      <c r="F75" s="251">
        <f t="shared" si="2"/>
        <v>105.3</v>
      </c>
      <c r="H75">
        <f t="shared" si="7"/>
        <v>57</v>
      </c>
      <c r="I75" s="221">
        <f t="shared" si="4"/>
        <v>1</v>
      </c>
      <c r="J75" s="251">
        <f t="shared" si="5"/>
        <v>105.1</v>
      </c>
      <c r="K75" s="251">
        <f t="shared" si="6"/>
        <v>105.1</v>
      </c>
    </row>
    <row r="76" spans="1:11">
      <c r="A76" s="212">
        <f t="shared" si="9"/>
        <v>59</v>
      </c>
      <c r="B76" s="325">
        <v>58</v>
      </c>
      <c r="C76" s="325">
        <v>105.6</v>
      </c>
      <c r="D76" s="265">
        <f t="shared" si="0"/>
        <v>1</v>
      </c>
      <c r="E76" s="251">
        <f t="shared" si="1"/>
        <v>105.6</v>
      </c>
      <c r="F76" s="251">
        <f t="shared" si="2"/>
        <v>105.6</v>
      </c>
      <c r="H76">
        <f t="shared" si="7"/>
        <v>58</v>
      </c>
      <c r="I76" s="221">
        <f t="shared" si="4"/>
        <v>1</v>
      </c>
      <c r="J76" s="251">
        <f t="shared" si="5"/>
        <v>105.3</v>
      </c>
      <c r="K76" s="251">
        <f t="shared" si="6"/>
        <v>105.3</v>
      </c>
    </row>
    <row r="77" spans="1:11">
      <c r="A77" s="212">
        <f t="shared" si="9"/>
        <v>60</v>
      </c>
      <c r="B77" s="325">
        <v>59</v>
      </c>
      <c r="C77" s="325">
        <v>105.9</v>
      </c>
      <c r="D77" s="265">
        <f t="shared" si="0"/>
        <v>1</v>
      </c>
      <c r="E77" s="251">
        <f t="shared" si="1"/>
        <v>105.9</v>
      </c>
      <c r="F77" s="251">
        <f t="shared" si="2"/>
        <v>105.9</v>
      </c>
      <c r="H77">
        <f t="shared" si="7"/>
        <v>59</v>
      </c>
      <c r="I77" s="221">
        <f t="shared" si="4"/>
        <v>1</v>
      </c>
      <c r="J77" s="251">
        <f t="shared" si="5"/>
        <v>105.6</v>
      </c>
      <c r="K77" s="251">
        <f t="shared" si="6"/>
        <v>105.6</v>
      </c>
    </row>
    <row r="78" spans="1:11">
      <c r="A78" s="212">
        <f t="shared" si="9"/>
        <v>61</v>
      </c>
      <c r="B78" s="325">
        <v>60</v>
      </c>
      <c r="C78" s="325">
        <v>106.2</v>
      </c>
      <c r="D78" s="265">
        <f t="shared" si="0"/>
        <v>1</v>
      </c>
      <c r="E78" s="251">
        <f t="shared" si="1"/>
        <v>106.2</v>
      </c>
      <c r="F78" s="251">
        <f t="shared" si="2"/>
        <v>106.2</v>
      </c>
      <c r="H78">
        <f t="shared" si="7"/>
        <v>60</v>
      </c>
      <c r="I78" s="221">
        <f t="shared" si="4"/>
        <v>1</v>
      </c>
      <c r="J78" s="251">
        <f t="shared" si="5"/>
        <v>105.9</v>
      </c>
      <c r="K78" s="251">
        <f t="shared" si="6"/>
        <v>105.9</v>
      </c>
    </row>
    <row r="79" spans="1:11">
      <c r="A79" s="212">
        <f t="shared" si="9"/>
        <v>62</v>
      </c>
      <c r="B79" s="325">
        <v>61</v>
      </c>
      <c r="C79" s="325">
        <v>106.3</v>
      </c>
      <c r="D79" s="265">
        <f t="shared" si="0"/>
        <v>1</v>
      </c>
      <c r="E79" s="251">
        <f t="shared" si="1"/>
        <v>106.3</v>
      </c>
      <c r="F79" s="251">
        <f t="shared" si="2"/>
        <v>106.3</v>
      </c>
      <c r="H79">
        <f t="shared" si="7"/>
        <v>61</v>
      </c>
      <c r="I79" s="221">
        <f t="shared" si="4"/>
        <v>1</v>
      </c>
      <c r="J79" s="251">
        <f t="shared" si="5"/>
        <v>106.2</v>
      </c>
      <c r="K79" s="251">
        <f t="shared" si="6"/>
        <v>106.2</v>
      </c>
    </row>
    <row r="80" spans="1:11">
      <c r="A80" s="212">
        <f t="shared" si="9"/>
        <v>63</v>
      </c>
      <c r="B80" s="325">
        <v>62</v>
      </c>
      <c r="C80" s="325">
        <v>106.2</v>
      </c>
      <c r="D80" s="265">
        <f t="shared" si="0"/>
        <v>1</v>
      </c>
      <c r="E80" s="251">
        <f t="shared" si="1"/>
        <v>106.2</v>
      </c>
      <c r="F80" s="251">
        <f t="shared" si="2"/>
        <v>106.2</v>
      </c>
      <c r="H80">
        <f t="shared" si="7"/>
        <v>62</v>
      </c>
      <c r="I80" s="221">
        <f t="shared" si="4"/>
        <v>1</v>
      </c>
      <c r="J80" s="251">
        <f t="shared" si="5"/>
        <v>106.2</v>
      </c>
      <c r="K80" s="251">
        <f t="shared" si="6"/>
        <v>106.2</v>
      </c>
    </row>
    <row r="81" spans="1:11">
      <c r="A81" s="212">
        <f t="shared" si="9"/>
        <v>64</v>
      </c>
      <c r="B81" s="325">
        <v>63</v>
      </c>
      <c r="C81" s="325">
        <v>106</v>
      </c>
      <c r="D81" s="265">
        <f t="shared" si="0"/>
        <v>1</v>
      </c>
      <c r="E81" s="251">
        <f t="shared" si="1"/>
        <v>106</v>
      </c>
      <c r="F81" s="251">
        <f t="shared" si="2"/>
        <v>106</v>
      </c>
      <c r="H81">
        <f t="shared" si="7"/>
        <v>63</v>
      </c>
      <c r="I81" s="221">
        <f t="shared" si="4"/>
        <v>1</v>
      </c>
      <c r="J81" s="251">
        <f t="shared" si="5"/>
        <v>106</v>
      </c>
      <c r="K81" s="251">
        <f t="shared" si="6"/>
        <v>106</v>
      </c>
    </row>
    <row r="82" spans="1:11">
      <c r="A82" s="212">
        <f t="shared" si="9"/>
        <v>65</v>
      </c>
      <c r="B82" s="325">
        <v>64</v>
      </c>
      <c r="C82" s="325">
        <v>105.7</v>
      </c>
      <c r="D82" s="265">
        <f t="shared" si="0"/>
        <v>1</v>
      </c>
      <c r="E82" s="251">
        <f t="shared" si="1"/>
        <v>105.7</v>
      </c>
      <c r="F82" s="251">
        <f t="shared" si="2"/>
        <v>105.7</v>
      </c>
      <c r="H82">
        <f t="shared" si="7"/>
        <v>64</v>
      </c>
      <c r="I82" s="221">
        <f t="shared" si="4"/>
        <v>1</v>
      </c>
      <c r="J82" s="251">
        <f t="shared" si="5"/>
        <v>105.7</v>
      </c>
      <c r="K82" s="251">
        <f t="shared" si="6"/>
        <v>105.7</v>
      </c>
    </row>
    <row r="83" spans="1:11">
      <c r="A83" s="212">
        <f t="shared" ref="A83:A128" si="10">A82+1</f>
        <v>66</v>
      </c>
      <c r="B83" s="325">
        <v>65</v>
      </c>
      <c r="C83" s="325">
        <v>105.3</v>
      </c>
      <c r="D83" s="265">
        <f t="shared" ref="D83:D122" si="11">IF(ISNUMBER(B83),B83-B82,0)</f>
        <v>1</v>
      </c>
      <c r="E83" s="251">
        <f t="shared" ref="E83:E146" si="12">IF(C83&gt;=59,C83,NA())</f>
        <v>105.3</v>
      </c>
      <c r="F83" s="251">
        <f t="shared" ref="F83:F146" si="13">IF(C83&gt;=101,C83,NA())</f>
        <v>105.3</v>
      </c>
      <c r="H83">
        <f t="shared" si="7"/>
        <v>65</v>
      </c>
      <c r="I83" s="221">
        <f t="shared" si="4"/>
        <v>1</v>
      </c>
      <c r="J83" s="251">
        <f t="shared" si="5"/>
        <v>105.3</v>
      </c>
      <c r="K83" s="251">
        <f t="shared" si="6"/>
        <v>105.3</v>
      </c>
    </row>
    <row r="84" spans="1:11">
      <c r="A84" s="212">
        <f t="shared" si="10"/>
        <v>67</v>
      </c>
      <c r="B84" s="325">
        <v>66</v>
      </c>
      <c r="C84" s="325">
        <v>104.7</v>
      </c>
      <c r="D84" s="265">
        <f t="shared" si="11"/>
        <v>1</v>
      </c>
      <c r="E84" s="251">
        <f t="shared" si="12"/>
        <v>104.7</v>
      </c>
      <c r="F84" s="251">
        <f t="shared" si="13"/>
        <v>104.7</v>
      </c>
      <c r="H84">
        <f t="shared" si="7"/>
        <v>66</v>
      </c>
      <c r="I84" s="221">
        <f t="shared" ref="I84:I147" si="14">D84</f>
        <v>1</v>
      </c>
      <c r="J84" s="251">
        <f t="shared" ref="J84:J147" si="15">IF($C$10=2,E83,IF($C$10=3,AVERAGE(E83:E84),IF($C$10=1,MIN(E83:E84),#N/A)))</f>
        <v>104.7</v>
      </c>
      <c r="K84" s="251">
        <f t="shared" ref="K84:K147" si="16">IF($C$10=2,F83,IF($C$10=3,AVERAGE(F83:F84),IF($C$10=1,MIN(F83:F84),#N/A)))</f>
        <v>104.7</v>
      </c>
    </row>
    <row r="85" spans="1:11">
      <c r="A85" s="212">
        <f t="shared" si="10"/>
        <v>68</v>
      </c>
      <c r="B85" s="325">
        <v>67</v>
      </c>
      <c r="C85" s="325">
        <v>104.1</v>
      </c>
      <c r="D85" s="265">
        <f t="shared" si="11"/>
        <v>1</v>
      </c>
      <c r="E85" s="251">
        <f t="shared" si="12"/>
        <v>104.1</v>
      </c>
      <c r="F85" s="251">
        <f t="shared" si="13"/>
        <v>104.1</v>
      </c>
      <c r="H85">
        <f t="shared" ref="H85:H148" si="17">H84+1</f>
        <v>67</v>
      </c>
      <c r="I85" s="221">
        <f t="shared" si="14"/>
        <v>1</v>
      </c>
      <c r="J85" s="251">
        <f t="shared" si="15"/>
        <v>104.1</v>
      </c>
      <c r="K85" s="251">
        <f t="shared" si="16"/>
        <v>104.1</v>
      </c>
    </row>
    <row r="86" spans="1:11">
      <c r="A86" s="212">
        <f t="shared" si="10"/>
        <v>69</v>
      </c>
      <c r="B86" s="325">
        <v>68</v>
      </c>
      <c r="C86" s="325">
        <v>103.4</v>
      </c>
      <c r="D86" s="265">
        <f t="shared" si="11"/>
        <v>1</v>
      </c>
      <c r="E86" s="251">
        <f t="shared" si="12"/>
        <v>103.4</v>
      </c>
      <c r="F86" s="251">
        <f t="shared" si="13"/>
        <v>103.4</v>
      </c>
      <c r="H86">
        <f t="shared" si="17"/>
        <v>68</v>
      </c>
      <c r="I86" s="221">
        <f t="shared" si="14"/>
        <v>1</v>
      </c>
      <c r="J86" s="251">
        <f t="shared" si="15"/>
        <v>103.4</v>
      </c>
      <c r="K86" s="251">
        <f t="shared" si="16"/>
        <v>103.4</v>
      </c>
    </row>
    <row r="87" spans="1:11">
      <c r="A87" s="212">
        <f t="shared" si="10"/>
        <v>70</v>
      </c>
      <c r="B87" s="325">
        <v>69</v>
      </c>
      <c r="C87" s="325">
        <v>102.5</v>
      </c>
      <c r="D87" s="265">
        <f t="shared" si="11"/>
        <v>1</v>
      </c>
      <c r="E87" s="251">
        <f t="shared" si="12"/>
        <v>102.5</v>
      </c>
      <c r="F87" s="251">
        <f t="shared" si="13"/>
        <v>102.5</v>
      </c>
      <c r="H87">
        <f t="shared" si="17"/>
        <v>69</v>
      </c>
      <c r="I87" s="221">
        <f t="shared" si="14"/>
        <v>1</v>
      </c>
      <c r="J87" s="251">
        <f t="shared" si="15"/>
        <v>102.5</v>
      </c>
      <c r="K87" s="251">
        <f t="shared" si="16"/>
        <v>102.5</v>
      </c>
    </row>
    <row r="88" spans="1:11">
      <c r="A88" s="212">
        <f t="shared" si="10"/>
        <v>71</v>
      </c>
      <c r="B88" s="325">
        <v>70</v>
      </c>
      <c r="C88" s="325">
        <v>101.5</v>
      </c>
      <c r="D88" s="265">
        <f t="shared" si="11"/>
        <v>1</v>
      </c>
      <c r="E88" s="251">
        <f t="shared" si="12"/>
        <v>101.5</v>
      </c>
      <c r="F88" s="251">
        <f t="shared" si="13"/>
        <v>101.5</v>
      </c>
      <c r="H88">
        <f t="shared" si="17"/>
        <v>70</v>
      </c>
      <c r="I88" s="221">
        <f t="shared" si="14"/>
        <v>1</v>
      </c>
      <c r="J88" s="251">
        <f t="shared" si="15"/>
        <v>101.5</v>
      </c>
      <c r="K88" s="251">
        <f t="shared" si="16"/>
        <v>101.5</v>
      </c>
    </row>
    <row r="89" spans="1:11">
      <c r="A89" s="212">
        <f t="shared" si="10"/>
        <v>72</v>
      </c>
      <c r="B89" s="325">
        <v>71</v>
      </c>
      <c r="C89" s="325">
        <v>100.3</v>
      </c>
      <c r="D89" s="265">
        <f t="shared" si="11"/>
        <v>1</v>
      </c>
      <c r="E89" s="251">
        <f t="shared" si="12"/>
        <v>100.3</v>
      </c>
      <c r="F89" s="251" t="e">
        <f t="shared" si="13"/>
        <v>#N/A</v>
      </c>
      <c r="H89">
        <f t="shared" si="17"/>
        <v>71</v>
      </c>
      <c r="I89" s="221">
        <f t="shared" si="14"/>
        <v>1</v>
      </c>
      <c r="J89" s="251">
        <f t="shared" si="15"/>
        <v>100.3</v>
      </c>
      <c r="K89" s="251" t="e">
        <f t="shared" si="16"/>
        <v>#N/A</v>
      </c>
    </row>
    <row r="90" spans="1:11">
      <c r="A90" s="212">
        <f t="shared" si="10"/>
        <v>73</v>
      </c>
      <c r="B90" s="325">
        <v>72</v>
      </c>
      <c r="C90" s="325">
        <v>99</v>
      </c>
      <c r="D90" s="265">
        <f t="shared" si="11"/>
        <v>1</v>
      </c>
      <c r="E90" s="251">
        <f t="shared" si="12"/>
        <v>99</v>
      </c>
      <c r="F90" s="251" t="e">
        <f t="shared" si="13"/>
        <v>#N/A</v>
      </c>
      <c r="H90">
        <f t="shared" si="17"/>
        <v>72</v>
      </c>
      <c r="I90" s="221">
        <f t="shared" si="14"/>
        <v>1</v>
      </c>
      <c r="J90" s="251">
        <f t="shared" si="15"/>
        <v>99</v>
      </c>
      <c r="K90" s="251" t="e">
        <f t="shared" si="16"/>
        <v>#N/A</v>
      </c>
    </row>
    <row r="91" spans="1:11">
      <c r="A91" s="212">
        <f t="shared" si="10"/>
        <v>74</v>
      </c>
      <c r="B91" s="325">
        <v>73</v>
      </c>
      <c r="C91" s="325">
        <v>97.9</v>
      </c>
      <c r="D91" s="265">
        <f t="shared" si="11"/>
        <v>1</v>
      </c>
      <c r="E91" s="251">
        <f t="shared" si="12"/>
        <v>97.9</v>
      </c>
      <c r="F91" s="251" t="e">
        <f t="shared" si="13"/>
        <v>#N/A</v>
      </c>
      <c r="H91">
        <f t="shared" si="17"/>
        <v>73</v>
      </c>
      <c r="I91" s="221">
        <f t="shared" si="14"/>
        <v>1</v>
      </c>
      <c r="J91" s="251">
        <f t="shared" si="15"/>
        <v>97.9</v>
      </c>
      <c r="K91" s="251" t="e">
        <f t="shared" si="16"/>
        <v>#N/A</v>
      </c>
    </row>
    <row r="92" spans="1:11">
      <c r="A92" s="212">
        <f t="shared" si="10"/>
        <v>75</v>
      </c>
      <c r="B92" s="325">
        <v>74</v>
      </c>
      <c r="C92" s="325">
        <v>96.6</v>
      </c>
      <c r="D92" s="265">
        <f t="shared" si="11"/>
        <v>1</v>
      </c>
      <c r="E92" s="251">
        <f t="shared" si="12"/>
        <v>96.6</v>
      </c>
      <c r="F92" s="251" t="e">
        <f t="shared" si="13"/>
        <v>#N/A</v>
      </c>
      <c r="H92">
        <f t="shared" si="17"/>
        <v>74</v>
      </c>
      <c r="I92" s="221">
        <f t="shared" si="14"/>
        <v>1</v>
      </c>
      <c r="J92" s="251">
        <f t="shared" si="15"/>
        <v>96.6</v>
      </c>
      <c r="K92" s="251" t="e">
        <f t="shared" si="16"/>
        <v>#N/A</v>
      </c>
    </row>
    <row r="93" spans="1:11">
      <c r="A93" s="212">
        <f t="shared" si="10"/>
        <v>76</v>
      </c>
      <c r="B93" s="325">
        <v>75</v>
      </c>
      <c r="C93" s="325">
        <v>95.3</v>
      </c>
      <c r="D93" s="265">
        <f t="shared" si="11"/>
        <v>1</v>
      </c>
      <c r="E93" s="251">
        <f t="shared" si="12"/>
        <v>95.3</v>
      </c>
      <c r="F93" s="251" t="e">
        <f t="shared" si="13"/>
        <v>#N/A</v>
      </c>
      <c r="H93">
        <f t="shared" si="17"/>
        <v>75</v>
      </c>
      <c r="I93" s="221">
        <f t="shared" si="14"/>
        <v>1</v>
      </c>
      <c r="J93" s="251">
        <f t="shared" si="15"/>
        <v>95.3</v>
      </c>
      <c r="K93" s="251" t="e">
        <f t="shared" si="16"/>
        <v>#N/A</v>
      </c>
    </row>
    <row r="94" spans="1:11">
      <c r="A94" s="212">
        <f t="shared" si="10"/>
        <v>77</v>
      </c>
      <c r="B94" s="325">
        <v>76</v>
      </c>
      <c r="C94" s="325">
        <v>94</v>
      </c>
      <c r="D94" s="265">
        <f t="shared" si="11"/>
        <v>1</v>
      </c>
      <c r="E94" s="251">
        <f t="shared" si="12"/>
        <v>94</v>
      </c>
      <c r="F94" s="251" t="e">
        <f t="shared" si="13"/>
        <v>#N/A</v>
      </c>
      <c r="H94">
        <f t="shared" si="17"/>
        <v>76</v>
      </c>
      <c r="I94" s="221">
        <f t="shared" si="14"/>
        <v>1</v>
      </c>
      <c r="J94" s="251">
        <f t="shared" si="15"/>
        <v>94</v>
      </c>
      <c r="K94" s="251" t="e">
        <f t="shared" si="16"/>
        <v>#N/A</v>
      </c>
    </row>
    <row r="95" spans="1:11">
      <c r="A95" s="212">
        <f t="shared" si="10"/>
        <v>78</v>
      </c>
      <c r="B95" s="325">
        <v>77</v>
      </c>
      <c r="C95" s="325">
        <v>92.5</v>
      </c>
      <c r="D95" s="265">
        <f t="shared" si="11"/>
        <v>1</v>
      </c>
      <c r="E95" s="251">
        <f t="shared" si="12"/>
        <v>92.5</v>
      </c>
      <c r="F95" s="251" t="e">
        <f t="shared" si="13"/>
        <v>#N/A</v>
      </c>
      <c r="H95">
        <f t="shared" si="17"/>
        <v>77</v>
      </c>
      <c r="I95" s="221">
        <f t="shared" si="14"/>
        <v>1</v>
      </c>
      <c r="J95" s="251">
        <f t="shared" si="15"/>
        <v>92.5</v>
      </c>
      <c r="K95" s="251" t="e">
        <f t="shared" si="16"/>
        <v>#N/A</v>
      </c>
    </row>
    <row r="96" spans="1:11">
      <c r="A96" s="212">
        <f t="shared" si="10"/>
        <v>79</v>
      </c>
      <c r="B96" s="325">
        <v>78</v>
      </c>
      <c r="C96" s="325">
        <v>91.2</v>
      </c>
      <c r="D96" s="265">
        <f t="shared" si="11"/>
        <v>1</v>
      </c>
      <c r="E96" s="251">
        <f t="shared" si="12"/>
        <v>91.2</v>
      </c>
      <c r="F96" s="251" t="e">
        <f t="shared" si="13"/>
        <v>#N/A</v>
      </c>
      <c r="H96">
        <f t="shared" si="17"/>
        <v>78</v>
      </c>
      <c r="I96" s="221">
        <f t="shared" si="14"/>
        <v>1</v>
      </c>
      <c r="J96" s="251">
        <f t="shared" si="15"/>
        <v>91.2</v>
      </c>
      <c r="K96" s="251" t="e">
        <f t="shared" si="16"/>
        <v>#N/A</v>
      </c>
    </row>
    <row r="97" spans="1:11">
      <c r="A97" s="212">
        <f t="shared" si="10"/>
        <v>80</v>
      </c>
      <c r="B97" s="325">
        <v>79</v>
      </c>
      <c r="C97" s="325">
        <v>89.8</v>
      </c>
      <c r="D97" s="265">
        <f t="shared" si="11"/>
        <v>1</v>
      </c>
      <c r="E97" s="251">
        <f t="shared" si="12"/>
        <v>89.8</v>
      </c>
      <c r="F97" s="251" t="e">
        <f t="shared" si="13"/>
        <v>#N/A</v>
      </c>
      <c r="H97">
        <f t="shared" si="17"/>
        <v>79</v>
      </c>
      <c r="I97" s="221">
        <f t="shared" si="14"/>
        <v>1</v>
      </c>
      <c r="J97" s="251">
        <f t="shared" si="15"/>
        <v>89.8</v>
      </c>
      <c r="K97" s="251" t="e">
        <f t="shared" si="16"/>
        <v>#N/A</v>
      </c>
    </row>
    <row r="98" spans="1:11">
      <c r="A98" s="212">
        <f t="shared" si="10"/>
        <v>81</v>
      </c>
      <c r="B98" s="325">
        <v>80</v>
      </c>
      <c r="C98" s="325">
        <v>88.4</v>
      </c>
      <c r="D98" s="265">
        <f t="shared" si="11"/>
        <v>1</v>
      </c>
      <c r="E98" s="251">
        <f t="shared" si="12"/>
        <v>88.4</v>
      </c>
      <c r="F98" s="251" t="e">
        <f t="shared" si="13"/>
        <v>#N/A</v>
      </c>
      <c r="H98">
        <f t="shared" si="17"/>
        <v>80</v>
      </c>
      <c r="I98" s="221">
        <f t="shared" si="14"/>
        <v>1</v>
      </c>
      <c r="J98" s="251">
        <f t="shared" si="15"/>
        <v>88.4</v>
      </c>
      <c r="K98" s="251" t="e">
        <f t="shared" si="16"/>
        <v>#N/A</v>
      </c>
    </row>
    <row r="99" spans="1:11">
      <c r="A99" s="212">
        <f t="shared" si="10"/>
        <v>82</v>
      </c>
      <c r="B99" s="325">
        <v>81</v>
      </c>
      <c r="C99" s="325">
        <v>87</v>
      </c>
      <c r="D99" s="265">
        <f t="shared" si="11"/>
        <v>1</v>
      </c>
      <c r="E99" s="251">
        <f t="shared" si="12"/>
        <v>87</v>
      </c>
      <c r="F99" s="251" t="e">
        <f t="shared" si="13"/>
        <v>#N/A</v>
      </c>
      <c r="H99">
        <f t="shared" si="17"/>
        <v>81</v>
      </c>
      <c r="I99" s="221">
        <f t="shared" si="14"/>
        <v>1</v>
      </c>
      <c r="J99" s="251">
        <f t="shared" si="15"/>
        <v>87</v>
      </c>
      <c r="K99" s="251" t="e">
        <f t="shared" si="16"/>
        <v>#N/A</v>
      </c>
    </row>
    <row r="100" spans="1:11">
      <c r="A100" s="212">
        <f t="shared" si="10"/>
        <v>83</v>
      </c>
      <c r="B100" s="325">
        <v>82</v>
      </c>
      <c r="C100" s="325">
        <v>85.6</v>
      </c>
      <c r="D100" s="265">
        <f t="shared" si="11"/>
        <v>1</v>
      </c>
      <c r="E100" s="251">
        <f t="shared" si="12"/>
        <v>85.6</v>
      </c>
      <c r="F100" s="251" t="e">
        <f t="shared" si="13"/>
        <v>#N/A</v>
      </c>
      <c r="H100">
        <f t="shared" si="17"/>
        <v>82</v>
      </c>
      <c r="I100" s="221">
        <f t="shared" si="14"/>
        <v>1</v>
      </c>
      <c r="J100" s="251">
        <f t="shared" si="15"/>
        <v>85.6</v>
      </c>
      <c r="K100" s="251" t="e">
        <f t="shared" si="16"/>
        <v>#N/A</v>
      </c>
    </row>
    <row r="101" spans="1:11">
      <c r="A101" s="212">
        <f t="shared" si="10"/>
        <v>84</v>
      </c>
      <c r="B101" s="325">
        <v>83</v>
      </c>
      <c r="C101" s="325">
        <v>84.1</v>
      </c>
      <c r="D101" s="265">
        <f t="shared" si="11"/>
        <v>1</v>
      </c>
      <c r="E101" s="251">
        <f t="shared" si="12"/>
        <v>84.1</v>
      </c>
      <c r="F101" s="251" t="e">
        <f t="shared" si="13"/>
        <v>#N/A</v>
      </c>
      <c r="H101">
        <f t="shared" si="17"/>
        <v>83</v>
      </c>
      <c r="I101" s="221">
        <f t="shared" si="14"/>
        <v>1</v>
      </c>
      <c r="J101" s="251">
        <f t="shared" si="15"/>
        <v>84.1</v>
      </c>
      <c r="K101" s="251" t="e">
        <f t="shared" si="16"/>
        <v>#N/A</v>
      </c>
    </row>
    <row r="102" spans="1:11">
      <c r="A102" s="212">
        <f t="shared" si="10"/>
        <v>85</v>
      </c>
      <c r="B102" s="325">
        <v>84</v>
      </c>
      <c r="C102" s="325">
        <v>82.8</v>
      </c>
      <c r="D102" s="265">
        <f t="shared" si="11"/>
        <v>1</v>
      </c>
      <c r="E102" s="251">
        <f t="shared" si="12"/>
        <v>82.8</v>
      </c>
      <c r="F102" s="251" t="e">
        <f t="shared" si="13"/>
        <v>#N/A</v>
      </c>
      <c r="H102">
        <f t="shared" si="17"/>
        <v>84</v>
      </c>
      <c r="I102" s="221">
        <f t="shared" si="14"/>
        <v>1</v>
      </c>
      <c r="J102" s="251">
        <f t="shared" si="15"/>
        <v>82.8</v>
      </c>
      <c r="K102" s="251" t="e">
        <f t="shared" si="16"/>
        <v>#N/A</v>
      </c>
    </row>
    <row r="103" spans="1:11">
      <c r="A103" s="212">
        <f t="shared" si="10"/>
        <v>86</v>
      </c>
      <c r="B103" s="325">
        <v>85</v>
      </c>
      <c r="C103" s="325">
        <v>81.400000000000006</v>
      </c>
      <c r="D103" s="265">
        <f t="shared" si="11"/>
        <v>1</v>
      </c>
      <c r="E103" s="251">
        <f t="shared" si="12"/>
        <v>81.400000000000006</v>
      </c>
      <c r="F103" s="251" t="e">
        <f t="shared" si="13"/>
        <v>#N/A</v>
      </c>
      <c r="H103">
        <f t="shared" si="17"/>
        <v>85</v>
      </c>
      <c r="I103" s="221">
        <f t="shared" si="14"/>
        <v>1</v>
      </c>
      <c r="J103" s="251">
        <f t="shared" si="15"/>
        <v>81.400000000000006</v>
      </c>
      <c r="K103" s="251" t="e">
        <f t="shared" si="16"/>
        <v>#N/A</v>
      </c>
    </row>
    <row r="104" spans="1:11">
      <c r="A104" s="212">
        <f t="shared" si="10"/>
        <v>87</v>
      </c>
      <c r="B104" s="325">
        <v>86</v>
      </c>
      <c r="C104" s="325">
        <v>80.2</v>
      </c>
      <c r="D104" s="265">
        <f t="shared" si="11"/>
        <v>1</v>
      </c>
      <c r="E104" s="251">
        <f t="shared" si="12"/>
        <v>80.2</v>
      </c>
      <c r="F104" s="251" t="e">
        <f t="shared" si="13"/>
        <v>#N/A</v>
      </c>
      <c r="H104">
        <f t="shared" si="17"/>
        <v>86</v>
      </c>
      <c r="I104" s="221">
        <f t="shared" si="14"/>
        <v>1</v>
      </c>
      <c r="J104" s="251">
        <f t="shared" si="15"/>
        <v>80.2</v>
      </c>
      <c r="K104" s="251" t="e">
        <f t="shared" si="16"/>
        <v>#N/A</v>
      </c>
    </row>
    <row r="105" spans="1:11">
      <c r="A105" s="212">
        <f t="shared" si="10"/>
        <v>88</v>
      </c>
      <c r="B105" s="325">
        <v>87</v>
      </c>
      <c r="C105" s="325">
        <v>78.7</v>
      </c>
      <c r="D105" s="265">
        <f t="shared" si="11"/>
        <v>1</v>
      </c>
      <c r="E105" s="251">
        <f t="shared" si="12"/>
        <v>78.7</v>
      </c>
      <c r="F105" s="251" t="e">
        <f t="shared" si="13"/>
        <v>#N/A</v>
      </c>
      <c r="H105">
        <f t="shared" si="17"/>
        <v>87</v>
      </c>
      <c r="I105" s="221">
        <f t="shared" si="14"/>
        <v>1</v>
      </c>
      <c r="J105" s="251">
        <f t="shared" si="15"/>
        <v>78.7</v>
      </c>
      <c r="K105" s="251" t="e">
        <f t="shared" si="16"/>
        <v>#N/A</v>
      </c>
    </row>
    <row r="106" spans="1:11">
      <c r="A106" s="212">
        <f t="shared" si="10"/>
        <v>89</v>
      </c>
      <c r="B106" s="325">
        <v>88</v>
      </c>
      <c r="C106" s="325">
        <v>77.5</v>
      </c>
      <c r="D106" s="265">
        <f t="shared" si="11"/>
        <v>1</v>
      </c>
      <c r="E106" s="251">
        <f t="shared" si="12"/>
        <v>77.5</v>
      </c>
      <c r="F106" s="251" t="e">
        <f t="shared" si="13"/>
        <v>#N/A</v>
      </c>
      <c r="H106">
        <f t="shared" si="17"/>
        <v>88</v>
      </c>
      <c r="I106" s="221">
        <f t="shared" si="14"/>
        <v>1</v>
      </c>
      <c r="J106" s="251">
        <f t="shared" si="15"/>
        <v>77.5</v>
      </c>
      <c r="K106" s="251" t="e">
        <f t="shared" si="16"/>
        <v>#N/A</v>
      </c>
    </row>
    <row r="107" spans="1:11">
      <c r="A107" s="212">
        <f t="shared" si="10"/>
        <v>90</v>
      </c>
      <c r="B107" s="325">
        <v>89</v>
      </c>
      <c r="C107" s="325">
        <v>76.2</v>
      </c>
      <c r="D107" s="265">
        <f t="shared" si="11"/>
        <v>1</v>
      </c>
      <c r="E107" s="251">
        <f t="shared" si="12"/>
        <v>76.2</v>
      </c>
      <c r="F107" s="251" t="e">
        <f t="shared" si="13"/>
        <v>#N/A</v>
      </c>
      <c r="H107">
        <f t="shared" si="17"/>
        <v>89</v>
      </c>
      <c r="I107" s="221">
        <f t="shared" si="14"/>
        <v>1</v>
      </c>
      <c r="J107" s="251">
        <f t="shared" si="15"/>
        <v>76.2</v>
      </c>
      <c r="K107" s="251" t="e">
        <f t="shared" si="16"/>
        <v>#N/A</v>
      </c>
    </row>
    <row r="108" spans="1:11">
      <c r="A108" s="212">
        <f t="shared" si="10"/>
        <v>91</v>
      </c>
      <c r="B108" s="325">
        <v>90</v>
      </c>
      <c r="C108" s="325">
        <v>75</v>
      </c>
      <c r="D108" s="265">
        <f t="shared" si="11"/>
        <v>1</v>
      </c>
      <c r="E108" s="251">
        <f t="shared" si="12"/>
        <v>75</v>
      </c>
      <c r="F108" s="251" t="e">
        <f t="shared" si="13"/>
        <v>#N/A</v>
      </c>
      <c r="H108">
        <f t="shared" si="17"/>
        <v>90</v>
      </c>
      <c r="I108" s="221">
        <f t="shared" si="14"/>
        <v>1</v>
      </c>
      <c r="J108" s="251">
        <f t="shared" si="15"/>
        <v>75</v>
      </c>
      <c r="K108" s="251" t="e">
        <f t="shared" si="16"/>
        <v>#N/A</v>
      </c>
    </row>
    <row r="109" spans="1:11">
      <c r="A109" s="212">
        <f t="shared" si="10"/>
        <v>92</v>
      </c>
      <c r="B109" s="325">
        <v>91</v>
      </c>
      <c r="C109" s="325">
        <v>73.8</v>
      </c>
      <c r="D109" s="265">
        <f t="shared" si="11"/>
        <v>1</v>
      </c>
      <c r="E109" s="251">
        <f t="shared" si="12"/>
        <v>73.8</v>
      </c>
      <c r="F109" s="251" t="e">
        <f t="shared" si="13"/>
        <v>#N/A</v>
      </c>
      <c r="H109">
        <f t="shared" si="17"/>
        <v>91</v>
      </c>
      <c r="I109" s="221">
        <f t="shared" si="14"/>
        <v>1</v>
      </c>
      <c r="J109" s="251">
        <f t="shared" si="15"/>
        <v>73.8</v>
      </c>
      <c r="K109" s="251" t="e">
        <f t="shared" si="16"/>
        <v>#N/A</v>
      </c>
    </row>
    <row r="110" spans="1:11">
      <c r="A110" s="212">
        <f t="shared" si="10"/>
        <v>93</v>
      </c>
      <c r="B110" s="325">
        <v>92</v>
      </c>
      <c r="C110" s="325">
        <v>72.5</v>
      </c>
      <c r="D110" s="265">
        <f t="shared" si="11"/>
        <v>1</v>
      </c>
      <c r="E110" s="251">
        <f t="shared" si="12"/>
        <v>72.5</v>
      </c>
      <c r="F110" s="251" t="e">
        <f t="shared" si="13"/>
        <v>#N/A</v>
      </c>
      <c r="H110">
        <f t="shared" si="17"/>
        <v>92</v>
      </c>
      <c r="I110" s="221">
        <f t="shared" si="14"/>
        <v>1</v>
      </c>
      <c r="J110" s="251">
        <f t="shared" si="15"/>
        <v>72.5</v>
      </c>
      <c r="K110" s="251" t="e">
        <f t="shared" si="16"/>
        <v>#N/A</v>
      </c>
    </row>
    <row r="111" spans="1:11">
      <c r="A111" s="212">
        <f t="shared" si="10"/>
        <v>94</v>
      </c>
      <c r="B111" s="325">
        <v>93</v>
      </c>
      <c r="C111" s="325">
        <v>71.3</v>
      </c>
      <c r="D111" s="265">
        <f t="shared" si="11"/>
        <v>1</v>
      </c>
      <c r="E111" s="251">
        <f t="shared" si="12"/>
        <v>71.3</v>
      </c>
      <c r="F111" s="251" t="e">
        <f t="shared" si="13"/>
        <v>#N/A</v>
      </c>
      <c r="H111">
        <f t="shared" si="17"/>
        <v>93</v>
      </c>
      <c r="I111" s="221">
        <f t="shared" si="14"/>
        <v>1</v>
      </c>
      <c r="J111" s="251">
        <f t="shared" si="15"/>
        <v>71.3</v>
      </c>
      <c r="K111" s="251" t="e">
        <f t="shared" si="16"/>
        <v>#N/A</v>
      </c>
    </row>
    <row r="112" spans="1:11">
      <c r="A112" s="212">
        <f t="shared" si="10"/>
        <v>95</v>
      </c>
      <c r="B112" s="325">
        <v>94</v>
      </c>
      <c r="C112" s="325">
        <v>70.2</v>
      </c>
      <c r="D112" s="265">
        <f t="shared" si="11"/>
        <v>1</v>
      </c>
      <c r="E112" s="251">
        <f t="shared" si="12"/>
        <v>70.2</v>
      </c>
      <c r="F112" s="251" t="e">
        <f t="shared" si="13"/>
        <v>#N/A</v>
      </c>
      <c r="H112">
        <f t="shared" si="17"/>
        <v>94</v>
      </c>
      <c r="I112" s="221">
        <f t="shared" si="14"/>
        <v>1</v>
      </c>
      <c r="J112" s="251">
        <f t="shared" si="15"/>
        <v>70.2</v>
      </c>
      <c r="K112" s="251" t="e">
        <f t="shared" si="16"/>
        <v>#N/A</v>
      </c>
    </row>
    <row r="113" spans="1:11">
      <c r="A113" s="212">
        <f t="shared" si="10"/>
        <v>96</v>
      </c>
      <c r="B113" s="325">
        <v>95</v>
      </c>
      <c r="C113" s="325">
        <v>69</v>
      </c>
      <c r="D113" s="265">
        <f t="shared" si="11"/>
        <v>1</v>
      </c>
      <c r="E113" s="251">
        <f t="shared" si="12"/>
        <v>69</v>
      </c>
      <c r="F113" s="251" t="e">
        <f t="shared" si="13"/>
        <v>#N/A</v>
      </c>
      <c r="H113">
        <f t="shared" si="17"/>
        <v>95</v>
      </c>
      <c r="I113" s="221">
        <f t="shared" si="14"/>
        <v>1</v>
      </c>
      <c r="J113" s="251">
        <f t="shared" si="15"/>
        <v>69</v>
      </c>
      <c r="K113" s="251" t="e">
        <f t="shared" si="16"/>
        <v>#N/A</v>
      </c>
    </row>
    <row r="114" spans="1:11">
      <c r="A114" s="212">
        <f t="shared" si="10"/>
        <v>97</v>
      </c>
      <c r="B114" s="325">
        <v>96</v>
      </c>
      <c r="C114" s="325">
        <v>68</v>
      </c>
      <c r="D114" s="265">
        <f t="shared" si="11"/>
        <v>1</v>
      </c>
      <c r="E114" s="251">
        <f t="shared" si="12"/>
        <v>68</v>
      </c>
      <c r="F114" s="251" t="e">
        <f t="shared" si="13"/>
        <v>#N/A</v>
      </c>
      <c r="H114">
        <f t="shared" si="17"/>
        <v>96</v>
      </c>
      <c r="I114" s="221">
        <f t="shared" si="14"/>
        <v>1</v>
      </c>
      <c r="J114" s="251">
        <f t="shared" si="15"/>
        <v>68</v>
      </c>
      <c r="K114" s="251" t="e">
        <f t="shared" si="16"/>
        <v>#N/A</v>
      </c>
    </row>
    <row r="115" spans="1:11">
      <c r="A115" s="212">
        <f t="shared" si="10"/>
        <v>98</v>
      </c>
      <c r="B115" s="325">
        <v>97</v>
      </c>
      <c r="C115" s="325">
        <v>66.900000000000006</v>
      </c>
      <c r="D115" s="265">
        <f t="shared" si="11"/>
        <v>1</v>
      </c>
      <c r="E115" s="251">
        <f t="shared" si="12"/>
        <v>66.900000000000006</v>
      </c>
      <c r="F115" s="251" t="e">
        <f t="shared" si="13"/>
        <v>#N/A</v>
      </c>
      <c r="H115">
        <f t="shared" si="17"/>
        <v>97</v>
      </c>
      <c r="I115" s="221">
        <f t="shared" si="14"/>
        <v>1</v>
      </c>
      <c r="J115" s="251">
        <f t="shared" si="15"/>
        <v>66.900000000000006</v>
      </c>
      <c r="K115" s="251" t="e">
        <f t="shared" si="16"/>
        <v>#N/A</v>
      </c>
    </row>
    <row r="116" spans="1:11">
      <c r="A116" s="212">
        <f t="shared" si="10"/>
        <v>99</v>
      </c>
      <c r="B116" s="325">
        <v>98</v>
      </c>
      <c r="C116" s="325">
        <v>65.7</v>
      </c>
      <c r="D116" s="265">
        <f t="shared" si="11"/>
        <v>1</v>
      </c>
      <c r="E116" s="251">
        <f t="shared" si="12"/>
        <v>65.7</v>
      </c>
      <c r="F116" s="251" t="e">
        <f t="shared" si="13"/>
        <v>#N/A</v>
      </c>
      <c r="H116">
        <f t="shared" si="17"/>
        <v>98</v>
      </c>
      <c r="I116" s="221">
        <f t="shared" si="14"/>
        <v>1</v>
      </c>
      <c r="J116" s="251">
        <f t="shared" si="15"/>
        <v>65.7</v>
      </c>
      <c r="K116" s="251" t="e">
        <f t="shared" si="16"/>
        <v>#N/A</v>
      </c>
    </row>
    <row r="117" spans="1:11">
      <c r="A117" s="212">
        <f t="shared" si="10"/>
        <v>100</v>
      </c>
      <c r="B117" s="325">
        <v>99</v>
      </c>
      <c r="C117" s="325">
        <v>64.7</v>
      </c>
      <c r="D117" s="265">
        <f t="shared" si="11"/>
        <v>1</v>
      </c>
      <c r="E117" s="251">
        <f t="shared" si="12"/>
        <v>64.7</v>
      </c>
      <c r="F117" s="251" t="e">
        <f t="shared" si="13"/>
        <v>#N/A</v>
      </c>
      <c r="H117">
        <f t="shared" si="17"/>
        <v>99</v>
      </c>
      <c r="I117" s="221">
        <f t="shared" si="14"/>
        <v>1</v>
      </c>
      <c r="J117" s="251">
        <f t="shared" si="15"/>
        <v>64.7</v>
      </c>
      <c r="K117" s="251" t="e">
        <f t="shared" si="16"/>
        <v>#N/A</v>
      </c>
    </row>
    <row r="118" spans="1:11">
      <c r="A118" s="212">
        <f t="shared" si="10"/>
        <v>101</v>
      </c>
      <c r="B118" s="325">
        <v>100</v>
      </c>
      <c r="C118" s="325">
        <v>63.7</v>
      </c>
      <c r="D118" s="265">
        <f t="shared" si="11"/>
        <v>1</v>
      </c>
      <c r="E118" s="251">
        <f t="shared" si="12"/>
        <v>63.7</v>
      </c>
      <c r="F118" s="251" t="e">
        <f t="shared" si="13"/>
        <v>#N/A</v>
      </c>
      <c r="H118">
        <f t="shared" si="17"/>
        <v>100</v>
      </c>
      <c r="I118" s="221">
        <f t="shared" si="14"/>
        <v>1</v>
      </c>
      <c r="J118" s="251">
        <f t="shared" si="15"/>
        <v>63.7</v>
      </c>
      <c r="K118" s="251" t="e">
        <f t="shared" si="16"/>
        <v>#N/A</v>
      </c>
    </row>
    <row r="119" spans="1:11">
      <c r="A119" s="212">
        <f t="shared" si="10"/>
        <v>102</v>
      </c>
      <c r="B119" s="325">
        <v>101</v>
      </c>
      <c r="C119" s="325">
        <v>62.8</v>
      </c>
      <c r="D119" s="265">
        <f t="shared" si="11"/>
        <v>1</v>
      </c>
      <c r="E119" s="251">
        <f t="shared" si="12"/>
        <v>62.8</v>
      </c>
      <c r="F119" s="251" t="e">
        <f t="shared" si="13"/>
        <v>#N/A</v>
      </c>
      <c r="H119">
        <f t="shared" si="17"/>
        <v>101</v>
      </c>
      <c r="I119" s="221">
        <f t="shared" si="14"/>
        <v>1</v>
      </c>
      <c r="J119" s="251">
        <f t="shared" si="15"/>
        <v>62.8</v>
      </c>
      <c r="K119" s="251" t="e">
        <f t="shared" si="16"/>
        <v>#N/A</v>
      </c>
    </row>
    <row r="120" spans="1:11">
      <c r="A120" s="212">
        <f t="shared" si="10"/>
        <v>103</v>
      </c>
      <c r="B120" s="325">
        <v>102</v>
      </c>
      <c r="C120" s="325">
        <v>61.8</v>
      </c>
      <c r="D120" s="265">
        <f t="shared" si="11"/>
        <v>1</v>
      </c>
      <c r="E120" s="251">
        <f t="shared" si="12"/>
        <v>61.8</v>
      </c>
      <c r="F120" s="251" t="e">
        <f t="shared" si="13"/>
        <v>#N/A</v>
      </c>
      <c r="H120">
        <f t="shared" si="17"/>
        <v>102</v>
      </c>
      <c r="I120" s="221">
        <f t="shared" si="14"/>
        <v>1</v>
      </c>
      <c r="J120" s="251">
        <f t="shared" si="15"/>
        <v>61.8</v>
      </c>
      <c r="K120" s="251" t="e">
        <f t="shared" si="16"/>
        <v>#N/A</v>
      </c>
    </row>
    <row r="121" spans="1:11">
      <c r="A121" s="212">
        <f t="shared" si="10"/>
        <v>104</v>
      </c>
      <c r="B121" s="325">
        <v>103</v>
      </c>
      <c r="C121" s="325">
        <v>60.9</v>
      </c>
      <c r="D121" s="265">
        <f t="shared" si="11"/>
        <v>1</v>
      </c>
      <c r="E121" s="251">
        <f t="shared" si="12"/>
        <v>60.9</v>
      </c>
      <c r="F121" s="251" t="e">
        <f t="shared" si="13"/>
        <v>#N/A</v>
      </c>
      <c r="H121">
        <f t="shared" si="17"/>
        <v>103</v>
      </c>
      <c r="I121" s="221">
        <f t="shared" si="14"/>
        <v>1</v>
      </c>
      <c r="J121" s="251">
        <f t="shared" si="15"/>
        <v>60.9</v>
      </c>
      <c r="K121" s="251" t="e">
        <f t="shared" si="16"/>
        <v>#N/A</v>
      </c>
    </row>
    <row r="122" spans="1:11">
      <c r="A122" s="212">
        <f t="shared" si="10"/>
        <v>105</v>
      </c>
      <c r="B122" s="325">
        <v>104</v>
      </c>
      <c r="C122" s="325">
        <v>60</v>
      </c>
      <c r="D122" s="265">
        <f t="shared" si="11"/>
        <v>1</v>
      </c>
      <c r="E122" s="251">
        <f t="shared" si="12"/>
        <v>60</v>
      </c>
      <c r="F122" s="251" t="e">
        <f t="shared" si="13"/>
        <v>#N/A</v>
      </c>
      <c r="H122">
        <f t="shared" si="17"/>
        <v>104</v>
      </c>
      <c r="I122" s="221">
        <f t="shared" si="14"/>
        <v>1</v>
      </c>
      <c r="J122" s="251">
        <f t="shared" si="15"/>
        <v>60</v>
      </c>
      <c r="K122" s="251" t="e">
        <f t="shared" si="16"/>
        <v>#N/A</v>
      </c>
    </row>
    <row r="123" spans="1:11">
      <c r="A123" s="212">
        <f t="shared" si="10"/>
        <v>106</v>
      </c>
      <c r="B123" s="325"/>
      <c r="C123" s="325"/>
      <c r="D123" s="265">
        <f>IF(ISNUMBER(B123),B123-B122,0)</f>
        <v>0</v>
      </c>
      <c r="E123" s="251" t="e">
        <f t="shared" si="12"/>
        <v>#N/A</v>
      </c>
      <c r="F123" s="251" t="e">
        <f t="shared" si="13"/>
        <v>#N/A</v>
      </c>
      <c r="H123">
        <f t="shared" si="17"/>
        <v>105</v>
      </c>
      <c r="I123" s="221">
        <f t="shared" si="14"/>
        <v>0</v>
      </c>
      <c r="J123" s="251" t="e">
        <f t="shared" si="15"/>
        <v>#N/A</v>
      </c>
      <c r="K123" s="251" t="e">
        <f t="shared" si="16"/>
        <v>#N/A</v>
      </c>
    </row>
    <row r="124" spans="1:11">
      <c r="A124" s="212">
        <f t="shared" si="10"/>
        <v>107</v>
      </c>
      <c r="B124" s="325"/>
      <c r="C124" s="325"/>
      <c r="D124" s="265">
        <f t="shared" ref="D124:D187" si="18">IF(ISNUMBER(B124),B124-B123,0)</f>
        <v>0</v>
      </c>
      <c r="E124" s="251" t="e">
        <f t="shared" si="12"/>
        <v>#N/A</v>
      </c>
      <c r="F124" s="251" t="e">
        <f t="shared" si="13"/>
        <v>#N/A</v>
      </c>
      <c r="H124">
        <f t="shared" si="17"/>
        <v>106</v>
      </c>
      <c r="I124" s="221">
        <f t="shared" si="14"/>
        <v>0</v>
      </c>
      <c r="J124" s="251" t="e">
        <f t="shared" si="15"/>
        <v>#N/A</v>
      </c>
      <c r="K124" s="251" t="e">
        <f t="shared" si="16"/>
        <v>#N/A</v>
      </c>
    </row>
    <row r="125" spans="1:11">
      <c r="A125" s="212">
        <f t="shared" si="10"/>
        <v>108</v>
      </c>
      <c r="B125" s="325"/>
      <c r="C125" s="325"/>
      <c r="D125" s="265">
        <f t="shared" si="18"/>
        <v>0</v>
      </c>
      <c r="E125" s="251" t="e">
        <f t="shared" si="12"/>
        <v>#N/A</v>
      </c>
      <c r="F125" s="251" t="e">
        <f t="shared" si="13"/>
        <v>#N/A</v>
      </c>
      <c r="H125">
        <f t="shared" si="17"/>
        <v>107</v>
      </c>
      <c r="I125" s="221">
        <f t="shared" si="14"/>
        <v>0</v>
      </c>
      <c r="J125" s="251" t="e">
        <f t="shared" si="15"/>
        <v>#N/A</v>
      </c>
      <c r="K125" s="251" t="e">
        <f t="shared" si="16"/>
        <v>#N/A</v>
      </c>
    </row>
    <row r="126" spans="1:11">
      <c r="A126" s="212">
        <f t="shared" si="10"/>
        <v>109</v>
      </c>
      <c r="B126" s="325"/>
      <c r="C126" s="325"/>
      <c r="D126" s="265">
        <f t="shared" si="18"/>
        <v>0</v>
      </c>
      <c r="E126" s="251" t="e">
        <f t="shared" si="12"/>
        <v>#N/A</v>
      </c>
      <c r="F126" s="251" t="e">
        <f t="shared" si="13"/>
        <v>#N/A</v>
      </c>
      <c r="H126">
        <f t="shared" si="17"/>
        <v>108</v>
      </c>
      <c r="I126" s="221">
        <f t="shared" si="14"/>
        <v>0</v>
      </c>
      <c r="J126" s="251" t="e">
        <f t="shared" si="15"/>
        <v>#N/A</v>
      </c>
      <c r="K126" s="251" t="e">
        <f t="shared" si="16"/>
        <v>#N/A</v>
      </c>
    </row>
    <row r="127" spans="1:11">
      <c r="A127" s="212">
        <f t="shared" si="10"/>
        <v>110</v>
      </c>
      <c r="B127" s="325"/>
      <c r="C127" s="325"/>
      <c r="D127" s="265">
        <f t="shared" si="18"/>
        <v>0</v>
      </c>
      <c r="E127" s="251" t="e">
        <f t="shared" si="12"/>
        <v>#N/A</v>
      </c>
      <c r="F127" s="251" t="e">
        <f t="shared" si="13"/>
        <v>#N/A</v>
      </c>
      <c r="H127">
        <f t="shared" si="17"/>
        <v>109</v>
      </c>
      <c r="I127" s="221">
        <f t="shared" si="14"/>
        <v>0</v>
      </c>
      <c r="J127" s="251" t="e">
        <f t="shared" si="15"/>
        <v>#N/A</v>
      </c>
      <c r="K127" s="251" t="e">
        <f t="shared" si="16"/>
        <v>#N/A</v>
      </c>
    </row>
    <row r="128" spans="1:11">
      <c r="A128" s="212">
        <f t="shared" si="10"/>
        <v>111</v>
      </c>
      <c r="B128" s="325"/>
      <c r="C128" s="325"/>
      <c r="D128" s="265">
        <f t="shared" si="18"/>
        <v>0</v>
      </c>
      <c r="E128" s="251" t="e">
        <f t="shared" si="12"/>
        <v>#N/A</v>
      </c>
      <c r="F128" s="251" t="e">
        <f t="shared" si="13"/>
        <v>#N/A</v>
      </c>
      <c r="H128">
        <f t="shared" si="17"/>
        <v>110</v>
      </c>
      <c r="I128" s="221">
        <f t="shared" si="14"/>
        <v>0</v>
      </c>
      <c r="J128" s="251" t="e">
        <f t="shared" si="15"/>
        <v>#N/A</v>
      </c>
      <c r="K128" s="251" t="e">
        <f t="shared" si="16"/>
        <v>#N/A</v>
      </c>
    </row>
    <row r="129" spans="1:11">
      <c r="A129" s="212">
        <f t="shared" ref="A129:A135" si="19">A128+1</f>
        <v>112</v>
      </c>
      <c r="B129" s="325"/>
      <c r="C129" s="325"/>
      <c r="D129" s="265">
        <f t="shared" si="18"/>
        <v>0</v>
      </c>
      <c r="E129" s="251" t="e">
        <f t="shared" si="12"/>
        <v>#N/A</v>
      </c>
      <c r="F129" s="251" t="e">
        <f t="shared" si="13"/>
        <v>#N/A</v>
      </c>
      <c r="H129">
        <f t="shared" si="17"/>
        <v>111</v>
      </c>
      <c r="I129" s="221">
        <f t="shared" si="14"/>
        <v>0</v>
      </c>
      <c r="J129" s="251" t="e">
        <f t="shared" si="15"/>
        <v>#N/A</v>
      </c>
      <c r="K129" s="251" t="e">
        <f t="shared" si="16"/>
        <v>#N/A</v>
      </c>
    </row>
    <row r="130" spans="1:11">
      <c r="A130" s="212">
        <f t="shared" si="19"/>
        <v>113</v>
      </c>
      <c r="B130" s="325"/>
      <c r="C130" s="325"/>
      <c r="D130" s="265">
        <f t="shared" si="18"/>
        <v>0</v>
      </c>
      <c r="E130" s="251" t="e">
        <f t="shared" si="12"/>
        <v>#N/A</v>
      </c>
      <c r="F130" s="251" t="e">
        <f t="shared" si="13"/>
        <v>#N/A</v>
      </c>
      <c r="H130">
        <f t="shared" si="17"/>
        <v>112</v>
      </c>
      <c r="I130" s="221">
        <f t="shared" si="14"/>
        <v>0</v>
      </c>
      <c r="J130" s="251" t="e">
        <f t="shared" si="15"/>
        <v>#N/A</v>
      </c>
      <c r="K130" s="251" t="e">
        <f t="shared" si="16"/>
        <v>#N/A</v>
      </c>
    </row>
    <row r="131" spans="1:11">
      <c r="A131" s="212">
        <f t="shared" si="19"/>
        <v>114</v>
      </c>
      <c r="B131" s="325"/>
      <c r="C131" s="325"/>
      <c r="D131" s="265">
        <f t="shared" si="18"/>
        <v>0</v>
      </c>
      <c r="E131" s="251" t="e">
        <f t="shared" si="12"/>
        <v>#N/A</v>
      </c>
      <c r="F131" s="251" t="e">
        <f t="shared" si="13"/>
        <v>#N/A</v>
      </c>
      <c r="H131">
        <f t="shared" si="17"/>
        <v>113</v>
      </c>
      <c r="I131" s="221">
        <f t="shared" si="14"/>
        <v>0</v>
      </c>
      <c r="J131" s="251" t="e">
        <f t="shared" si="15"/>
        <v>#N/A</v>
      </c>
      <c r="K131" s="251" t="e">
        <f t="shared" si="16"/>
        <v>#N/A</v>
      </c>
    </row>
    <row r="132" spans="1:11">
      <c r="A132" s="212">
        <f t="shared" si="19"/>
        <v>115</v>
      </c>
      <c r="B132" s="325"/>
      <c r="C132" s="325"/>
      <c r="D132" s="265">
        <f t="shared" si="18"/>
        <v>0</v>
      </c>
      <c r="E132" s="251" t="e">
        <f t="shared" si="12"/>
        <v>#N/A</v>
      </c>
      <c r="F132" s="251" t="e">
        <f t="shared" si="13"/>
        <v>#N/A</v>
      </c>
      <c r="H132">
        <f t="shared" si="17"/>
        <v>114</v>
      </c>
      <c r="I132" s="221">
        <f t="shared" si="14"/>
        <v>0</v>
      </c>
      <c r="J132" s="251" t="e">
        <f t="shared" si="15"/>
        <v>#N/A</v>
      </c>
      <c r="K132" s="251" t="e">
        <f t="shared" si="16"/>
        <v>#N/A</v>
      </c>
    </row>
    <row r="133" spans="1:11">
      <c r="A133" s="212">
        <f t="shared" si="19"/>
        <v>116</v>
      </c>
      <c r="B133" s="325"/>
      <c r="C133" s="325"/>
      <c r="D133" s="265">
        <f t="shared" si="18"/>
        <v>0</v>
      </c>
      <c r="E133" s="251" t="e">
        <f t="shared" si="12"/>
        <v>#N/A</v>
      </c>
      <c r="F133" s="251" t="e">
        <f t="shared" si="13"/>
        <v>#N/A</v>
      </c>
      <c r="H133">
        <f t="shared" si="17"/>
        <v>115</v>
      </c>
      <c r="I133" s="221">
        <f t="shared" si="14"/>
        <v>0</v>
      </c>
      <c r="J133" s="251" t="e">
        <f t="shared" si="15"/>
        <v>#N/A</v>
      </c>
      <c r="K133" s="251" t="e">
        <f t="shared" si="16"/>
        <v>#N/A</v>
      </c>
    </row>
    <row r="134" spans="1:11">
      <c r="A134" s="212">
        <f t="shared" si="19"/>
        <v>117</v>
      </c>
      <c r="B134" s="325"/>
      <c r="C134" s="325"/>
      <c r="D134" s="265">
        <f t="shared" si="18"/>
        <v>0</v>
      </c>
      <c r="E134" s="251" t="e">
        <f t="shared" si="12"/>
        <v>#N/A</v>
      </c>
      <c r="F134" s="251" t="e">
        <f t="shared" si="13"/>
        <v>#N/A</v>
      </c>
      <c r="H134">
        <f t="shared" si="17"/>
        <v>116</v>
      </c>
      <c r="I134" s="221">
        <f t="shared" si="14"/>
        <v>0</v>
      </c>
      <c r="J134" s="251" t="e">
        <f t="shared" si="15"/>
        <v>#N/A</v>
      </c>
      <c r="K134" s="251" t="e">
        <f t="shared" si="16"/>
        <v>#N/A</v>
      </c>
    </row>
    <row r="135" spans="1:11">
      <c r="A135" s="212">
        <f t="shared" si="19"/>
        <v>118</v>
      </c>
      <c r="B135" s="325"/>
      <c r="C135" s="325"/>
      <c r="D135" s="265">
        <f t="shared" si="18"/>
        <v>0</v>
      </c>
      <c r="E135" s="251" t="e">
        <f t="shared" si="12"/>
        <v>#N/A</v>
      </c>
      <c r="F135" s="251" t="e">
        <f t="shared" si="13"/>
        <v>#N/A</v>
      </c>
      <c r="H135">
        <f t="shared" si="17"/>
        <v>117</v>
      </c>
      <c r="I135" s="221">
        <f t="shared" si="14"/>
        <v>0</v>
      </c>
      <c r="J135" s="251" t="e">
        <f t="shared" si="15"/>
        <v>#N/A</v>
      </c>
      <c r="K135" s="251" t="e">
        <f t="shared" si="16"/>
        <v>#N/A</v>
      </c>
    </row>
    <row r="136" spans="1:11">
      <c r="A136" s="212">
        <f t="shared" ref="A136:A140" si="20">A135+1</f>
        <v>119</v>
      </c>
      <c r="B136" s="325"/>
      <c r="C136" s="325"/>
      <c r="D136" s="265">
        <f t="shared" si="18"/>
        <v>0</v>
      </c>
      <c r="E136" s="251" t="e">
        <f t="shared" si="12"/>
        <v>#N/A</v>
      </c>
      <c r="F136" s="251" t="e">
        <f t="shared" si="13"/>
        <v>#N/A</v>
      </c>
      <c r="H136">
        <f t="shared" si="17"/>
        <v>118</v>
      </c>
      <c r="I136" s="221">
        <f t="shared" si="14"/>
        <v>0</v>
      </c>
      <c r="J136" s="251" t="e">
        <f t="shared" si="15"/>
        <v>#N/A</v>
      </c>
      <c r="K136" s="251" t="e">
        <f t="shared" si="16"/>
        <v>#N/A</v>
      </c>
    </row>
    <row r="137" spans="1:11">
      <c r="A137" s="212">
        <f t="shared" si="20"/>
        <v>120</v>
      </c>
      <c r="B137" s="325"/>
      <c r="C137" s="325"/>
      <c r="D137" s="265">
        <f t="shared" si="18"/>
        <v>0</v>
      </c>
      <c r="E137" s="251" t="e">
        <f t="shared" si="12"/>
        <v>#N/A</v>
      </c>
      <c r="F137" s="251" t="e">
        <f t="shared" si="13"/>
        <v>#N/A</v>
      </c>
      <c r="H137">
        <f t="shared" si="17"/>
        <v>119</v>
      </c>
      <c r="I137" s="221">
        <f t="shared" si="14"/>
        <v>0</v>
      </c>
      <c r="J137" s="251" t="e">
        <f t="shared" si="15"/>
        <v>#N/A</v>
      </c>
      <c r="K137" s="251" t="e">
        <f t="shared" si="16"/>
        <v>#N/A</v>
      </c>
    </row>
    <row r="138" spans="1:11">
      <c r="A138" s="212">
        <f t="shared" si="20"/>
        <v>121</v>
      </c>
      <c r="B138" s="325"/>
      <c r="C138" s="325"/>
      <c r="D138" s="265">
        <f t="shared" si="18"/>
        <v>0</v>
      </c>
      <c r="E138" s="251" t="e">
        <f t="shared" si="12"/>
        <v>#N/A</v>
      </c>
      <c r="F138" s="251" t="e">
        <f t="shared" si="13"/>
        <v>#N/A</v>
      </c>
      <c r="H138">
        <f t="shared" si="17"/>
        <v>120</v>
      </c>
      <c r="I138" s="221">
        <f t="shared" si="14"/>
        <v>0</v>
      </c>
      <c r="J138" s="251" t="e">
        <f t="shared" si="15"/>
        <v>#N/A</v>
      </c>
      <c r="K138" s="251" t="e">
        <f t="shared" si="16"/>
        <v>#N/A</v>
      </c>
    </row>
    <row r="139" spans="1:11">
      <c r="A139" s="212">
        <f t="shared" si="20"/>
        <v>122</v>
      </c>
      <c r="B139" s="325"/>
      <c r="C139" s="325"/>
      <c r="D139" s="265">
        <f t="shared" si="18"/>
        <v>0</v>
      </c>
      <c r="E139" s="251" t="e">
        <f t="shared" si="12"/>
        <v>#N/A</v>
      </c>
      <c r="F139" s="251" t="e">
        <f t="shared" si="13"/>
        <v>#N/A</v>
      </c>
      <c r="H139">
        <f t="shared" si="17"/>
        <v>121</v>
      </c>
      <c r="I139" s="221">
        <f t="shared" si="14"/>
        <v>0</v>
      </c>
      <c r="J139" s="251" t="e">
        <f t="shared" si="15"/>
        <v>#N/A</v>
      </c>
      <c r="K139" s="251" t="e">
        <f t="shared" si="16"/>
        <v>#N/A</v>
      </c>
    </row>
    <row r="140" spans="1:11">
      <c r="A140" s="212">
        <f t="shared" si="20"/>
        <v>123</v>
      </c>
      <c r="B140" s="325"/>
      <c r="C140" s="325"/>
      <c r="D140" s="265">
        <f t="shared" si="18"/>
        <v>0</v>
      </c>
      <c r="E140" s="251" t="e">
        <f t="shared" si="12"/>
        <v>#N/A</v>
      </c>
      <c r="F140" s="251" t="e">
        <f t="shared" si="13"/>
        <v>#N/A</v>
      </c>
      <c r="H140">
        <f t="shared" si="17"/>
        <v>122</v>
      </c>
      <c r="I140" s="221">
        <f t="shared" si="14"/>
        <v>0</v>
      </c>
      <c r="J140" s="251" t="e">
        <f t="shared" si="15"/>
        <v>#N/A</v>
      </c>
      <c r="K140" s="251" t="e">
        <f t="shared" si="16"/>
        <v>#N/A</v>
      </c>
    </row>
    <row r="141" spans="1:11">
      <c r="A141" s="212">
        <f t="shared" ref="A141:A179" si="21">A140+1</f>
        <v>124</v>
      </c>
      <c r="B141" s="325"/>
      <c r="C141" s="325"/>
      <c r="D141" s="265">
        <f t="shared" si="18"/>
        <v>0</v>
      </c>
      <c r="E141" s="251" t="e">
        <f t="shared" si="12"/>
        <v>#N/A</v>
      </c>
      <c r="F141" s="251" t="e">
        <f t="shared" si="13"/>
        <v>#N/A</v>
      </c>
      <c r="H141">
        <f t="shared" si="17"/>
        <v>123</v>
      </c>
      <c r="I141" s="221">
        <f t="shared" si="14"/>
        <v>0</v>
      </c>
      <c r="J141" s="251" t="e">
        <f t="shared" si="15"/>
        <v>#N/A</v>
      </c>
      <c r="K141" s="251" t="e">
        <f t="shared" si="16"/>
        <v>#N/A</v>
      </c>
    </row>
    <row r="142" spans="1:11">
      <c r="A142" s="212">
        <f t="shared" si="21"/>
        <v>125</v>
      </c>
      <c r="B142" s="325"/>
      <c r="C142" s="325"/>
      <c r="D142" s="265">
        <f t="shared" si="18"/>
        <v>0</v>
      </c>
      <c r="E142" s="251" t="e">
        <f t="shared" si="12"/>
        <v>#N/A</v>
      </c>
      <c r="F142" s="251" t="e">
        <f t="shared" si="13"/>
        <v>#N/A</v>
      </c>
      <c r="H142">
        <f t="shared" si="17"/>
        <v>124</v>
      </c>
      <c r="I142" s="221">
        <f t="shared" si="14"/>
        <v>0</v>
      </c>
      <c r="J142" s="251" t="e">
        <f t="shared" si="15"/>
        <v>#N/A</v>
      </c>
      <c r="K142" s="251" t="e">
        <f t="shared" si="16"/>
        <v>#N/A</v>
      </c>
    </row>
    <row r="143" spans="1:11">
      <c r="A143" s="212">
        <f t="shared" si="21"/>
        <v>126</v>
      </c>
      <c r="B143" s="325"/>
      <c r="C143" s="325"/>
      <c r="D143" s="265">
        <f t="shared" si="18"/>
        <v>0</v>
      </c>
      <c r="E143" s="251" t="e">
        <f t="shared" si="12"/>
        <v>#N/A</v>
      </c>
      <c r="F143" s="251" t="e">
        <f t="shared" si="13"/>
        <v>#N/A</v>
      </c>
      <c r="H143">
        <f t="shared" si="17"/>
        <v>125</v>
      </c>
      <c r="I143" s="221">
        <f t="shared" si="14"/>
        <v>0</v>
      </c>
      <c r="J143" s="251" t="e">
        <f t="shared" si="15"/>
        <v>#N/A</v>
      </c>
      <c r="K143" s="251" t="e">
        <f t="shared" si="16"/>
        <v>#N/A</v>
      </c>
    </row>
    <row r="144" spans="1:11">
      <c r="A144" s="212">
        <f t="shared" si="21"/>
        <v>127</v>
      </c>
      <c r="B144" s="325"/>
      <c r="C144" s="325"/>
      <c r="D144" s="265">
        <f t="shared" si="18"/>
        <v>0</v>
      </c>
      <c r="E144" s="251" t="e">
        <f t="shared" si="12"/>
        <v>#N/A</v>
      </c>
      <c r="F144" s="251" t="e">
        <f t="shared" si="13"/>
        <v>#N/A</v>
      </c>
      <c r="H144">
        <f t="shared" si="17"/>
        <v>126</v>
      </c>
      <c r="I144" s="221">
        <f t="shared" si="14"/>
        <v>0</v>
      </c>
      <c r="J144" s="251" t="e">
        <f t="shared" si="15"/>
        <v>#N/A</v>
      </c>
      <c r="K144" s="251" t="e">
        <f t="shared" si="16"/>
        <v>#N/A</v>
      </c>
    </row>
    <row r="145" spans="1:11">
      <c r="A145" s="212">
        <f t="shared" si="21"/>
        <v>128</v>
      </c>
      <c r="B145" s="325"/>
      <c r="C145" s="325"/>
      <c r="D145" s="265">
        <f t="shared" si="18"/>
        <v>0</v>
      </c>
      <c r="E145" s="251" t="e">
        <f t="shared" si="12"/>
        <v>#N/A</v>
      </c>
      <c r="F145" s="251" t="e">
        <f t="shared" si="13"/>
        <v>#N/A</v>
      </c>
      <c r="H145">
        <f t="shared" si="17"/>
        <v>127</v>
      </c>
      <c r="I145" s="221">
        <f t="shared" si="14"/>
        <v>0</v>
      </c>
      <c r="J145" s="251" t="e">
        <f t="shared" si="15"/>
        <v>#N/A</v>
      </c>
      <c r="K145" s="251" t="e">
        <f t="shared" si="16"/>
        <v>#N/A</v>
      </c>
    </row>
    <row r="146" spans="1:11">
      <c r="A146" s="212">
        <f t="shared" si="21"/>
        <v>129</v>
      </c>
      <c r="B146" s="325"/>
      <c r="C146" s="325"/>
      <c r="D146" s="265">
        <f t="shared" si="18"/>
        <v>0</v>
      </c>
      <c r="E146" s="251" t="e">
        <f t="shared" si="12"/>
        <v>#N/A</v>
      </c>
      <c r="F146" s="251" t="e">
        <f t="shared" si="13"/>
        <v>#N/A</v>
      </c>
      <c r="H146">
        <f t="shared" si="17"/>
        <v>128</v>
      </c>
      <c r="I146" s="221">
        <f t="shared" si="14"/>
        <v>0</v>
      </c>
      <c r="J146" s="251" t="e">
        <f t="shared" si="15"/>
        <v>#N/A</v>
      </c>
      <c r="K146" s="251" t="e">
        <f t="shared" si="16"/>
        <v>#N/A</v>
      </c>
    </row>
    <row r="147" spans="1:11">
      <c r="A147" s="212">
        <f t="shared" si="21"/>
        <v>130</v>
      </c>
      <c r="B147" s="325"/>
      <c r="C147" s="325"/>
      <c r="D147" s="265">
        <f t="shared" si="18"/>
        <v>0</v>
      </c>
      <c r="E147" s="251" t="e">
        <f t="shared" ref="E147:E210" si="22">IF(C147&gt;=59,C147,NA())</f>
        <v>#N/A</v>
      </c>
      <c r="F147" s="251" t="e">
        <f t="shared" ref="F147:F210" si="23">IF(C147&gt;=101,C147,NA())</f>
        <v>#N/A</v>
      </c>
      <c r="H147">
        <f t="shared" si="17"/>
        <v>129</v>
      </c>
      <c r="I147" s="221">
        <f t="shared" si="14"/>
        <v>0</v>
      </c>
      <c r="J147" s="251" t="e">
        <f t="shared" si="15"/>
        <v>#N/A</v>
      </c>
      <c r="K147" s="251" t="e">
        <f t="shared" si="16"/>
        <v>#N/A</v>
      </c>
    </row>
    <row r="148" spans="1:11">
      <c r="A148" s="212">
        <f t="shared" si="21"/>
        <v>131</v>
      </c>
      <c r="B148" s="325"/>
      <c r="C148" s="325"/>
      <c r="D148" s="265">
        <f t="shared" si="18"/>
        <v>0</v>
      </c>
      <c r="E148" s="251" t="e">
        <f t="shared" si="22"/>
        <v>#N/A</v>
      </c>
      <c r="F148" s="251" t="e">
        <f t="shared" si="23"/>
        <v>#N/A</v>
      </c>
      <c r="H148">
        <f t="shared" si="17"/>
        <v>130</v>
      </c>
      <c r="I148" s="221">
        <f t="shared" ref="I148:I211" si="24">D148</f>
        <v>0</v>
      </c>
      <c r="J148" s="251" t="e">
        <f t="shared" ref="J148:J211" si="25">IF($C$10=2,E147,IF($C$10=3,AVERAGE(E147:E148),IF($C$10=1,MIN(E147:E148),#N/A)))</f>
        <v>#N/A</v>
      </c>
      <c r="K148" s="251" t="e">
        <f t="shared" ref="K148:K211" si="26">IF($C$10=2,F147,IF($C$10=3,AVERAGE(F147:F148),IF($C$10=1,MIN(F147:F148),#N/A)))</f>
        <v>#N/A</v>
      </c>
    </row>
    <row r="149" spans="1:11">
      <c r="A149" s="212">
        <f t="shared" si="21"/>
        <v>132</v>
      </c>
      <c r="B149" s="325"/>
      <c r="C149" s="325"/>
      <c r="D149" s="265">
        <f t="shared" si="18"/>
        <v>0</v>
      </c>
      <c r="E149" s="251" t="e">
        <f t="shared" si="22"/>
        <v>#N/A</v>
      </c>
      <c r="F149" s="251" t="e">
        <f t="shared" si="23"/>
        <v>#N/A</v>
      </c>
      <c r="H149">
        <f t="shared" ref="H149:H212" si="27">H148+1</f>
        <v>131</v>
      </c>
      <c r="I149" s="221">
        <f t="shared" si="24"/>
        <v>0</v>
      </c>
      <c r="J149" s="251" t="e">
        <f t="shared" si="25"/>
        <v>#N/A</v>
      </c>
      <c r="K149" s="251" t="e">
        <f t="shared" si="26"/>
        <v>#N/A</v>
      </c>
    </row>
    <row r="150" spans="1:11">
      <c r="A150" s="212">
        <f t="shared" si="21"/>
        <v>133</v>
      </c>
      <c r="B150" s="325"/>
      <c r="C150" s="325"/>
      <c r="D150" s="265">
        <f t="shared" si="18"/>
        <v>0</v>
      </c>
      <c r="E150" s="251" t="e">
        <f t="shared" si="22"/>
        <v>#N/A</v>
      </c>
      <c r="F150" s="251" t="e">
        <f t="shared" si="23"/>
        <v>#N/A</v>
      </c>
      <c r="H150">
        <f t="shared" si="27"/>
        <v>132</v>
      </c>
      <c r="I150" s="221">
        <f t="shared" si="24"/>
        <v>0</v>
      </c>
      <c r="J150" s="251" t="e">
        <f t="shared" si="25"/>
        <v>#N/A</v>
      </c>
      <c r="K150" s="251" t="e">
        <f t="shared" si="26"/>
        <v>#N/A</v>
      </c>
    </row>
    <row r="151" spans="1:11">
      <c r="A151" s="212">
        <f t="shared" si="21"/>
        <v>134</v>
      </c>
      <c r="B151" s="325"/>
      <c r="C151" s="325"/>
      <c r="D151" s="265">
        <f t="shared" si="18"/>
        <v>0</v>
      </c>
      <c r="E151" s="251" t="e">
        <f t="shared" si="22"/>
        <v>#N/A</v>
      </c>
      <c r="F151" s="251" t="e">
        <f t="shared" si="23"/>
        <v>#N/A</v>
      </c>
      <c r="H151">
        <f t="shared" si="27"/>
        <v>133</v>
      </c>
      <c r="I151" s="221">
        <f t="shared" si="24"/>
        <v>0</v>
      </c>
      <c r="J151" s="251" t="e">
        <f t="shared" si="25"/>
        <v>#N/A</v>
      </c>
      <c r="K151" s="251" t="e">
        <f t="shared" si="26"/>
        <v>#N/A</v>
      </c>
    </row>
    <row r="152" spans="1:11">
      <c r="A152" s="212">
        <f t="shared" si="21"/>
        <v>135</v>
      </c>
      <c r="B152" s="325"/>
      <c r="C152" s="325"/>
      <c r="D152" s="265">
        <f t="shared" si="18"/>
        <v>0</v>
      </c>
      <c r="E152" s="251" t="e">
        <f t="shared" si="22"/>
        <v>#N/A</v>
      </c>
      <c r="F152" s="251" t="e">
        <f t="shared" si="23"/>
        <v>#N/A</v>
      </c>
      <c r="H152">
        <f t="shared" si="27"/>
        <v>134</v>
      </c>
      <c r="I152" s="221">
        <f t="shared" si="24"/>
        <v>0</v>
      </c>
      <c r="J152" s="251" t="e">
        <f t="shared" si="25"/>
        <v>#N/A</v>
      </c>
      <c r="K152" s="251" t="e">
        <f t="shared" si="26"/>
        <v>#N/A</v>
      </c>
    </row>
    <row r="153" spans="1:11">
      <c r="A153" s="212">
        <f t="shared" si="21"/>
        <v>136</v>
      </c>
      <c r="B153" s="325"/>
      <c r="C153" s="325"/>
      <c r="D153" s="265">
        <f t="shared" si="18"/>
        <v>0</v>
      </c>
      <c r="E153" s="251" t="e">
        <f t="shared" si="22"/>
        <v>#N/A</v>
      </c>
      <c r="F153" s="251" t="e">
        <f t="shared" si="23"/>
        <v>#N/A</v>
      </c>
      <c r="H153">
        <f t="shared" si="27"/>
        <v>135</v>
      </c>
      <c r="I153" s="221">
        <f t="shared" si="24"/>
        <v>0</v>
      </c>
      <c r="J153" s="251" t="e">
        <f t="shared" si="25"/>
        <v>#N/A</v>
      </c>
      <c r="K153" s="251" t="e">
        <f t="shared" si="26"/>
        <v>#N/A</v>
      </c>
    </row>
    <row r="154" spans="1:11">
      <c r="A154" s="212">
        <f t="shared" si="21"/>
        <v>137</v>
      </c>
      <c r="B154" s="325"/>
      <c r="C154" s="325"/>
      <c r="D154" s="265">
        <f t="shared" si="18"/>
        <v>0</v>
      </c>
      <c r="E154" s="251" t="e">
        <f t="shared" si="22"/>
        <v>#N/A</v>
      </c>
      <c r="F154" s="251" t="e">
        <f t="shared" si="23"/>
        <v>#N/A</v>
      </c>
      <c r="H154">
        <f t="shared" si="27"/>
        <v>136</v>
      </c>
      <c r="I154" s="221">
        <f t="shared" si="24"/>
        <v>0</v>
      </c>
      <c r="J154" s="251" t="e">
        <f t="shared" si="25"/>
        <v>#N/A</v>
      </c>
      <c r="K154" s="251" t="e">
        <f t="shared" si="26"/>
        <v>#N/A</v>
      </c>
    </row>
    <row r="155" spans="1:11">
      <c r="A155" s="212">
        <f t="shared" si="21"/>
        <v>138</v>
      </c>
      <c r="B155" s="325"/>
      <c r="C155" s="325"/>
      <c r="D155" s="265">
        <f t="shared" si="18"/>
        <v>0</v>
      </c>
      <c r="E155" s="251" t="e">
        <f t="shared" si="22"/>
        <v>#N/A</v>
      </c>
      <c r="F155" s="251" t="e">
        <f t="shared" si="23"/>
        <v>#N/A</v>
      </c>
      <c r="H155">
        <f t="shared" si="27"/>
        <v>137</v>
      </c>
      <c r="I155" s="221">
        <f t="shared" si="24"/>
        <v>0</v>
      </c>
      <c r="J155" s="251" t="e">
        <f t="shared" si="25"/>
        <v>#N/A</v>
      </c>
      <c r="K155" s="251" t="e">
        <f t="shared" si="26"/>
        <v>#N/A</v>
      </c>
    </row>
    <row r="156" spans="1:11">
      <c r="A156" s="212">
        <f t="shared" si="21"/>
        <v>139</v>
      </c>
      <c r="B156" s="325"/>
      <c r="C156" s="325"/>
      <c r="D156" s="265">
        <f t="shared" si="18"/>
        <v>0</v>
      </c>
      <c r="E156" s="251" t="e">
        <f t="shared" si="22"/>
        <v>#N/A</v>
      </c>
      <c r="F156" s="251" t="e">
        <f t="shared" si="23"/>
        <v>#N/A</v>
      </c>
      <c r="H156">
        <f t="shared" si="27"/>
        <v>138</v>
      </c>
      <c r="I156" s="221">
        <f t="shared" si="24"/>
        <v>0</v>
      </c>
      <c r="J156" s="251" t="e">
        <f t="shared" si="25"/>
        <v>#N/A</v>
      </c>
      <c r="K156" s="251" t="e">
        <f t="shared" si="26"/>
        <v>#N/A</v>
      </c>
    </row>
    <row r="157" spans="1:11">
      <c r="A157" s="212">
        <f t="shared" si="21"/>
        <v>140</v>
      </c>
      <c r="B157" s="325"/>
      <c r="C157" s="325"/>
      <c r="D157" s="265">
        <f t="shared" si="18"/>
        <v>0</v>
      </c>
      <c r="E157" s="251" t="e">
        <f t="shared" si="22"/>
        <v>#N/A</v>
      </c>
      <c r="F157" s="251" t="e">
        <f t="shared" si="23"/>
        <v>#N/A</v>
      </c>
      <c r="H157">
        <f t="shared" si="27"/>
        <v>139</v>
      </c>
      <c r="I157" s="221">
        <f t="shared" si="24"/>
        <v>0</v>
      </c>
      <c r="J157" s="251" t="e">
        <f t="shared" si="25"/>
        <v>#N/A</v>
      </c>
      <c r="K157" s="251" t="e">
        <f t="shared" si="26"/>
        <v>#N/A</v>
      </c>
    </row>
    <row r="158" spans="1:11">
      <c r="A158" s="212">
        <f t="shared" si="21"/>
        <v>141</v>
      </c>
      <c r="B158" s="325"/>
      <c r="C158" s="325"/>
      <c r="D158" s="265">
        <f t="shared" si="18"/>
        <v>0</v>
      </c>
      <c r="E158" s="251" t="e">
        <f t="shared" si="22"/>
        <v>#N/A</v>
      </c>
      <c r="F158" s="251" t="e">
        <f t="shared" si="23"/>
        <v>#N/A</v>
      </c>
      <c r="H158">
        <f t="shared" si="27"/>
        <v>140</v>
      </c>
      <c r="I158" s="221">
        <f t="shared" si="24"/>
        <v>0</v>
      </c>
      <c r="J158" s="251" t="e">
        <f t="shared" si="25"/>
        <v>#N/A</v>
      </c>
      <c r="K158" s="251" t="e">
        <f t="shared" si="26"/>
        <v>#N/A</v>
      </c>
    </row>
    <row r="159" spans="1:11">
      <c r="A159" s="212">
        <f t="shared" si="21"/>
        <v>142</v>
      </c>
      <c r="B159" s="325"/>
      <c r="C159" s="325"/>
      <c r="D159" s="265">
        <f t="shared" si="18"/>
        <v>0</v>
      </c>
      <c r="E159" s="251" t="e">
        <f t="shared" si="22"/>
        <v>#N/A</v>
      </c>
      <c r="F159" s="251" t="e">
        <f t="shared" si="23"/>
        <v>#N/A</v>
      </c>
      <c r="H159">
        <f t="shared" si="27"/>
        <v>141</v>
      </c>
      <c r="I159" s="221">
        <f t="shared" si="24"/>
        <v>0</v>
      </c>
      <c r="J159" s="251" t="e">
        <f t="shared" si="25"/>
        <v>#N/A</v>
      </c>
      <c r="K159" s="251" t="e">
        <f t="shared" si="26"/>
        <v>#N/A</v>
      </c>
    </row>
    <row r="160" spans="1:11">
      <c r="A160" s="212">
        <f t="shared" si="21"/>
        <v>143</v>
      </c>
      <c r="B160" s="325"/>
      <c r="C160" s="325"/>
      <c r="D160" s="265">
        <f t="shared" si="18"/>
        <v>0</v>
      </c>
      <c r="E160" s="251" t="e">
        <f t="shared" si="22"/>
        <v>#N/A</v>
      </c>
      <c r="F160" s="251" t="e">
        <f t="shared" si="23"/>
        <v>#N/A</v>
      </c>
      <c r="H160">
        <f t="shared" si="27"/>
        <v>142</v>
      </c>
      <c r="I160" s="221">
        <f t="shared" si="24"/>
        <v>0</v>
      </c>
      <c r="J160" s="251" t="e">
        <f t="shared" si="25"/>
        <v>#N/A</v>
      </c>
      <c r="K160" s="251" t="e">
        <f t="shared" si="26"/>
        <v>#N/A</v>
      </c>
    </row>
    <row r="161" spans="1:11">
      <c r="A161" s="212">
        <f t="shared" si="21"/>
        <v>144</v>
      </c>
      <c r="B161" s="325"/>
      <c r="C161" s="325"/>
      <c r="D161" s="265">
        <f t="shared" si="18"/>
        <v>0</v>
      </c>
      <c r="E161" s="251" t="e">
        <f t="shared" si="22"/>
        <v>#N/A</v>
      </c>
      <c r="F161" s="251" t="e">
        <f t="shared" si="23"/>
        <v>#N/A</v>
      </c>
      <c r="H161">
        <f t="shared" si="27"/>
        <v>143</v>
      </c>
      <c r="I161" s="221">
        <f t="shared" si="24"/>
        <v>0</v>
      </c>
      <c r="J161" s="251" t="e">
        <f t="shared" si="25"/>
        <v>#N/A</v>
      </c>
      <c r="K161" s="251" t="e">
        <f t="shared" si="26"/>
        <v>#N/A</v>
      </c>
    </row>
    <row r="162" spans="1:11">
      <c r="A162" s="212">
        <f t="shared" si="21"/>
        <v>145</v>
      </c>
      <c r="B162" s="325"/>
      <c r="C162" s="325"/>
      <c r="D162" s="265">
        <f t="shared" si="18"/>
        <v>0</v>
      </c>
      <c r="E162" s="251" t="e">
        <f t="shared" si="22"/>
        <v>#N/A</v>
      </c>
      <c r="F162" s="251" t="e">
        <f t="shared" si="23"/>
        <v>#N/A</v>
      </c>
      <c r="H162">
        <f t="shared" si="27"/>
        <v>144</v>
      </c>
      <c r="I162" s="221">
        <f t="shared" si="24"/>
        <v>0</v>
      </c>
      <c r="J162" s="251" t="e">
        <f t="shared" si="25"/>
        <v>#N/A</v>
      </c>
      <c r="K162" s="251" t="e">
        <f t="shared" si="26"/>
        <v>#N/A</v>
      </c>
    </row>
    <row r="163" spans="1:11">
      <c r="A163" s="212">
        <f t="shared" si="21"/>
        <v>146</v>
      </c>
      <c r="B163" s="325"/>
      <c r="C163" s="325"/>
      <c r="D163" s="265">
        <f t="shared" si="18"/>
        <v>0</v>
      </c>
      <c r="E163" s="251" t="e">
        <f t="shared" si="22"/>
        <v>#N/A</v>
      </c>
      <c r="F163" s="251" t="e">
        <f t="shared" si="23"/>
        <v>#N/A</v>
      </c>
      <c r="H163">
        <f t="shared" si="27"/>
        <v>145</v>
      </c>
      <c r="I163" s="221">
        <f t="shared" si="24"/>
        <v>0</v>
      </c>
      <c r="J163" s="251" t="e">
        <f t="shared" si="25"/>
        <v>#N/A</v>
      </c>
      <c r="K163" s="251" t="e">
        <f t="shared" si="26"/>
        <v>#N/A</v>
      </c>
    </row>
    <row r="164" spans="1:11">
      <c r="A164" s="212">
        <f t="shared" si="21"/>
        <v>147</v>
      </c>
      <c r="B164" s="325"/>
      <c r="C164" s="325"/>
      <c r="D164" s="265">
        <f t="shared" si="18"/>
        <v>0</v>
      </c>
      <c r="E164" s="251" t="e">
        <f t="shared" si="22"/>
        <v>#N/A</v>
      </c>
      <c r="F164" s="251" t="e">
        <f t="shared" si="23"/>
        <v>#N/A</v>
      </c>
      <c r="H164">
        <f t="shared" si="27"/>
        <v>146</v>
      </c>
      <c r="I164" s="221">
        <f t="shared" si="24"/>
        <v>0</v>
      </c>
      <c r="J164" s="251" t="e">
        <f t="shared" si="25"/>
        <v>#N/A</v>
      </c>
      <c r="K164" s="251" t="e">
        <f t="shared" si="26"/>
        <v>#N/A</v>
      </c>
    </row>
    <row r="165" spans="1:11">
      <c r="A165" s="212">
        <f t="shared" si="21"/>
        <v>148</v>
      </c>
      <c r="B165" s="325"/>
      <c r="C165" s="325"/>
      <c r="D165" s="265">
        <f t="shared" si="18"/>
        <v>0</v>
      </c>
      <c r="E165" s="251" t="e">
        <f t="shared" si="22"/>
        <v>#N/A</v>
      </c>
      <c r="F165" s="251" t="e">
        <f t="shared" si="23"/>
        <v>#N/A</v>
      </c>
      <c r="H165">
        <f t="shared" si="27"/>
        <v>147</v>
      </c>
      <c r="I165" s="221">
        <f t="shared" si="24"/>
        <v>0</v>
      </c>
      <c r="J165" s="251" t="e">
        <f t="shared" si="25"/>
        <v>#N/A</v>
      </c>
      <c r="K165" s="251" t="e">
        <f t="shared" si="26"/>
        <v>#N/A</v>
      </c>
    </row>
    <row r="166" spans="1:11">
      <c r="A166" s="212">
        <f t="shared" si="21"/>
        <v>149</v>
      </c>
      <c r="B166" s="325"/>
      <c r="C166" s="325"/>
      <c r="D166" s="265">
        <f t="shared" si="18"/>
        <v>0</v>
      </c>
      <c r="E166" s="251" t="e">
        <f t="shared" si="22"/>
        <v>#N/A</v>
      </c>
      <c r="F166" s="251" t="e">
        <f t="shared" si="23"/>
        <v>#N/A</v>
      </c>
      <c r="H166">
        <f t="shared" si="27"/>
        <v>148</v>
      </c>
      <c r="I166" s="221">
        <f t="shared" si="24"/>
        <v>0</v>
      </c>
      <c r="J166" s="251" t="e">
        <f t="shared" si="25"/>
        <v>#N/A</v>
      </c>
      <c r="K166" s="251" t="e">
        <f t="shared" si="26"/>
        <v>#N/A</v>
      </c>
    </row>
    <row r="167" spans="1:11">
      <c r="A167" s="212">
        <f t="shared" si="21"/>
        <v>150</v>
      </c>
      <c r="B167" s="325"/>
      <c r="C167" s="325"/>
      <c r="D167" s="265">
        <f t="shared" si="18"/>
        <v>0</v>
      </c>
      <c r="E167" s="251" t="e">
        <f t="shared" si="22"/>
        <v>#N/A</v>
      </c>
      <c r="F167" s="251" t="e">
        <f t="shared" si="23"/>
        <v>#N/A</v>
      </c>
      <c r="H167">
        <f t="shared" si="27"/>
        <v>149</v>
      </c>
      <c r="I167" s="221">
        <f t="shared" si="24"/>
        <v>0</v>
      </c>
      <c r="J167" s="251" t="e">
        <f t="shared" si="25"/>
        <v>#N/A</v>
      </c>
      <c r="K167" s="251" t="e">
        <f t="shared" si="26"/>
        <v>#N/A</v>
      </c>
    </row>
    <row r="168" spans="1:11">
      <c r="A168" s="212">
        <f t="shared" si="21"/>
        <v>151</v>
      </c>
      <c r="B168" s="325"/>
      <c r="C168" s="325"/>
      <c r="D168" s="265">
        <f t="shared" si="18"/>
        <v>0</v>
      </c>
      <c r="E168" s="251" t="e">
        <f t="shared" si="22"/>
        <v>#N/A</v>
      </c>
      <c r="F168" s="251" t="e">
        <f t="shared" si="23"/>
        <v>#N/A</v>
      </c>
      <c r="H168">
        <f t="shared" si="27"/>
        <v>150</v>
      </c>
      <c r="I168" s="221">
        <f t="shared" si="24"/>
        <v>0</v>
      </c>
      <c r="J168" s="251" t="e">
        <f t="shared" si="25"/>
        <v>#N/A</v>
      </c>
      <c r="K168" s="251" t="e">
        <f t="shared" si="26"/>
        <v>#N/A</v>
      </c>
    </row>
    <row r="169" spans="1:11">
      <c r="A169" s="212">
        <f t="shared" si="21"/>
        <v>152</v>
      </c>
      <c r="B169" s="325"/>
      <c r="C169" s="325"/>
      <c r="D169" s="265">
        <f t="shared" si="18"/>
        <v>0</v>
      </c>
      <c r="E169" s="251" t="e">
        <f t="shared" si="22"/>
        <v>#N/A</v>
      </c>
      <c r="F169" s="251" t="e">
        <f t="shared" si="23"/>
        <v>#N/A</v>
      </c>
      <c r="H169">
        <f t="shared" si="27"/>
        <v>151</v>
      </c>
      <c r="I169" s="221">
        <f t="shared" si="24"/>
        <v>0</v>
      </c>
      <c r="J169" s="251" t="e">
        <f t="shared" si="25"/>
        <v>#N/A</v>
      </c>
      <c r="K169" s="251" t="e">
        <f t="shared" si="26"/>
        <v>#N/A</v>
      </c>
    </row>
    <row r="170" spans="1:11">
      <c r="A170" s="212">
        <f t="shared" si="21"/>
        <v>153</v>
      </c>
      <c r="B170" s="325"/>
      <c r="C170" s="325"/>
      <c r="D170" s="265">
        <f t="shared" si="18"/>
        <v>0</v>
      </c>
      <c r="E170" s="251" t="e">
        <f t="shared" si="22"/>
        <v>#N/A</v>
      </c>
      <c r="F170" s="251" t="e">
        <f t="shared" si="23"/>
        <v>#N/A</v>
      </c>
      <c r="H170">
        <f t="shared" si="27"/>
        <v>152</v>
      </c>
      <c r="I170" s="221">
        <f t="shared" si="24"/>
        <v>0</v>
      </c>
      <c r="J170" s="251" t="e">
        <f t="shared" si="25"/>
        <v>#N/A</v>
      </c>
      <c r="K170" s="251" t="e">
        <f t="shared" si="26"/>
        <v>#N/A</v>
      </c>
    </row>
    <row r="171" spans="1:11">
      <c r="A171" s="212">
        <f t="shared" si="21"/>
        <v>154</v>
      </c>
      <c r="B171" s="325"/>
      <c r="C171" s="325"/>
      <c r="D171" s="265">
        <f t="shared" si="18"/>
        <v>0</v>
      </c>
      <c r="E171" s="251" t="e">
        <f t="shared" si="22"/>
        <v>#N/A</v>
      </c>
      <c r="F171" s="251" t="e">
        <f t="shared" si="23"/>
        <v>#N/A</v>
      </c>
      <c r="H171">
        <f t="shared" si="27"/>
        <v>153</v>
      </c>
      <c r="I171" s="221">
        <f t="shared" si="24"/>
        <v>0</v>
      </c>
      <c r="J171" s="251" t="e">
        <f t="shared" si="25"/>
        <v>#N/A</v>
      </c>
      <c r="K171" s="251" t="e">
        <f t="shared" si="26"/>
        <v>#N/A</v>
      </c>
    </row>
    <row r="172" spans="1:11">
      <c r="A172" s="212">
        <f t="shared" si="21"/>
        <v>155</v>
      </c>
      <c r="B172" s="325"/>
      <c r="C172" s="325"/>
      <c r="D172" s="265">
        <f t="shared" si="18"/>
        <v>0</v>
      </c>
      <c r="E172" s="251" t="e">
        <f t="shared" si="22"/>
        <v>#N/A</v>
      </c>
      <c r="F172" s="251" t="e">
        <f t="shared" si="23"/>
        <v>#N/A</v>
      </c>
      <c r="H172">
        <f t="shared" si="27"/>
        <v>154</v>
      </c>
      <c r="I172" s="221">
        <f t="shared" si="24"/>
        <v>0</v>
      </c>
      <c r="J172" s="251" t="e">
        <f t="shared" si="25"/>
        <v>#N/A</v>
      </c>
      <c r="K172" s="251" t="e">
        <f t="shared" si="26"/>
        <v>#N/A</v>
      </c>
    </row>
    <row r="173" spans="1:11">
      <c r="A173" s="212">
        <f t="shared" si="21"/>
        <v>156</v>
      </c>
      <c r="B173" s="325"/>
      <c r="C173" s="325"/>
      <c r="D173" s="265">
        <f t="shared" si="18"/>
        <v>0</v>
      </c>
      <c r="E173" s="251" t="e">
        <f t="shared" si="22"/>
        <v>#N/A</v>
      </c>
      <c r="F173" s="251" t="e">
        <f t="shared" si="23"/>
        <v>#N/A</v>
      </c>
      <c r="H173">
        <f t="shared" si="27"/>
        <v>155</v>
      </c>
      <c r="I173" s="221">
        <f t="shared" si="24"/>
        <v>0</v>
      </c>
      <c r="J173" s="251" t="e">
        <f t="shared" si="25"/>
        <v>#N/A</v>
      </c>
      <c r="K173" s="251" t="e">
        <f t="shared" si="26"/>
        <v>#N/A</v>
      </c>
    </row>
    <row r="174" spans="1:11">
      <c r="A174" s="212">
        <f t="shared" si="21"/>
        <v>157</v>
      </c>
      <c r="B174" s="325"/>
      <c r="C174" s="325"/>
      <c r="D174" s="265">
        <f t="shared" si="18"/>
        <v>0</v>
      </c>
      <c r="E174" s="251" t="e">
        <f t="shared" si="22"/>
        <v>#N/A</v>
      </c>
      <c r="F174" s="251" t="e">
        <f t="shared" si="23"/>
        <v>#N/A</v>
      </c>
      <c r="H174">
        <f t="shared" si="27"/>
        <v>156</v>
      </c>
      <c r="I174" s="221">
        <f t="shared" si="24"/>
        <v>0</v>
      </c>
      <c r="J174" s="251" t="e">
        <f t="shared" si="25"/>
        <v>#N/A</v>
      </c>
      <c r="K174" s="251" t="e">
        <f t="shared" si="26"/>
        <v>#N/A</v>
      </c>
    </row>
    <row r="175" spans="1:11">
      <c r="A175" s="212">
        <f t="shared" si="21"/>
        <v>158</v>
      </c>
      <c r="B175" s="325"/>
      <c r="C175" s="325"/>
      <c r="D175" s="265">
        <f t="shared" si="18"/>
        <v>0</v>
      </c>
      <c r="E175" s="251" t="e">
        <f t="shared" si="22"/>
        <v>#N/A</v>
      </c>
      <c r="F175" s="251" t="e">
        <f t="shared" si="23"/>
        <v>#N/A</v>
      </c>
      <c r="H175">
        <f t="shared" si="27"/>
        <v>157</v>
      </c>
      <c r="I175" s="221">
        <f t="shared" si="24"/>
        <v>0</v>
      </c>
      <c r="J175" s="251" t="e">
        <f t="shared" si="25"/>
        <v>#N/A</v>
      </c>
      <c r="K175" s="251" t="e">
        <f t="shared" si="26"/>
        <v>#N/A</v>
      </c>
    </row>
    <row r="176" spans="1:11">
      <c r="A176" s="212">
        <f t="shared" si="21"/>
        <v>159</v>
      </c>
      <c r="B176" s="325"/>
      <c r="C176" s="325"/>
      <c r="D176" s="265">
        <f t="shared" si="18"/>
        <v>0</v>
      </c>
      <c r="E176" s="251" t="e">
        <f t="shared" si="22"/>
        <v>#N/A</v>
      </c>
      <c r="F176" s="251" t="e">
        <f t="shared" si="23"/>
        <v>#N/A</v>
      </c>
      <c r="H176">
        <f t="shared" si="27"/>
        <v>158</v>
      </c>
      <c r="I176" s="221">
        <f t="shared" si="24"/>
        <v>0</v>
      </c>
      <c r="J176" s="251" t="e">
        <f t="shared" si="25"/>
        <v>#N/A</v>
      </c>
      <c r="K176" s="251" t="e">
        <f t="shared" si="26"/>
        <v>#N/A</v>
      </c>
    </row>
    <row r="177" spans="1:11">
      <c r="A177" s="212">
        <f t="shared" si="21"/>
        <v>160</v>
      </c>
      <c r="B177" s="325"/>
      <c r="C177" s="325"/>
      <c r="D177" s="265">
        <f t="shared" si="18"/>
        <v>0</v>
      </c>
      <c r="E177" s="251" t="e">
        <f t="shared" si="22"/>
        <v>#N/A</v>
      </c>
      <c r="F177" s="251" t="e">
        <f t="shared" si="23"/>
        <v>#N/A</v>
      </c>
      <c r="H177">
        <f t="shared" si="27"/>
        <v>159</v>
      </c>
      <c r="I177" s="221">
        <f t="shared" si="24"/>
        <v>0</v>
      </c>
      <c r="J177" s="251" t="e">
        <f t="shared" si="25"/>
        <v>#N/A</v>
      </c>
      <c r="K177" s="251" t="e">
        <f t="shared" si="26"/>
        <v>#N/A</v>
      </c>
    </row>
    <row r="178" spans="1:11">
      <c r="A178" s="212">
        <f t="shared" si="21"/>
        <v>161</v>
      </c>
      <c r="B178" s="325"/>
      <c r="C178" s="325"/>
      <c r="D178" s="265">
        <f t="shared" si="18"/>
        <v>0</v>
      </c>
      <c r="E178" s="251" t="e">
        <f t="shared" si="22"/>
        <v>#N/A</v>
      </c>
      <c r="F178" s="251" t="e">
        <f t="shared" si="23"/>
        <v>#N/A</v>
      </c>
      <c r="H178">
        <f t="shared" si="27"/>
        <v>160</v>
      </c>
      <c r="I178" s="221">
        <f t="shared" si="24"/>
        <v>0</v>
      </c>
      <c r="J178" s="251" t="e">
        <f t="shared" si="25"/>
        <v>#N/A</v>
      </c>
      <c r="K178" s="251" t="e">
        <f t="shared" si="26"/>
        <v>#N/A</v>
      </c>
    </row>
    <row r="179" spans="1:11">
      <c r="A179" s="212">
        <f t="shared" si="21"/>
        <v>162</v>
      </c>
      <c r="B179" s="325"/>
      <c r="C179" s="325"/>
      <c r="D179" s="265">
        <f t="shared" si="18"/>
        <v>0</v>
      </c>
      <c r="E179" s="251" t="e">
        <f t="shared" si="22"/>
        <v>#N/A</v>
      </c>
      <c r="F179" s="251" t="e">
        <f t="shared" si="23"/>
        <v>#N/A</v>
      </c>
      <c r="H179">
        <f t="shared" si="27"/>
        <v>161</v>
      </c>
      <c r="I179" s="221">
        <f t="shared" si="24"/>
        <v>0</v>
      </c>
      <c r="J179" s="251" t="e">
        <f t="shared" si="25"/>
        <v>#N/A</v>
      </c>
      <c r="K179" s="251" t="e">
        <f t="shared" si="26"/>
        <v>#N/A</v>
      </c>
    </row>
    <row r="180" spans="1:11">
      <c r="A180" s="212">
        <f t="shared" ref="A180:A208" si="28">A179+1</f>
        <v>163</v>
      </c>
      <c r="B180" s="325"/>
      <c r="C180" s="325"/>
      <c r="D180" s="265">
        <f t="shared" si="18"/>
        <v>0</v>
      </c>
      <c r="E180" s="251" t="e">
        <f t="shared" si="22"/>
        <v>#N/A</v>
      </c>
      <c r="F180" s="251" t="e">
        <f t="shared" si="23"/>
        <v>#N/A</v>
      </c>
      <c r="H180">
        <f t="shared" si="27"/>
        <v>162</v>
      </c>
      <c r="I180" s="221">
        <f t="shared" si="24"/>
        <v>0</v>
      </c>
      <c r="J180" s="251" t="e">
        <f t="shared" si="25"/>
        <v>#N/A</v>
      </c>
      <c r="K180" s="251" t="e">
        <f t="shared" si="26"/>
        <v>#N/A</v>
      </c>
    </row>
    <row r="181" spans="1:11">
      <c r="A181" s="212">
        <f t="shared" si="28"/>
        <v>164</v>
      </c>
      <c r="B181" s="325"/>
      <c r="C181" s="325"/>
      <c r="D181" s="265">
        <f t="shared" si="18"/>
        <v>0</v>
      </c>
      <c r="E181" s="251" t="e">
        <f t="shared" si="22"/>
        <v>#N/A</v>
      </c>
      <c r="F181" s="251" t="e">
        <f t="shared" si="23"/>
        <v>#N/A</v>
      </c>
      <c r="H181">
        <f t="shared" si="27"/>
        <v>163</v>
      </c>
      <c r="I181" s="221">
        <f t="shared" si="24"/>
        <v>0</v>
      </c>
      <c r="J181" s="251" t="e">
        <f t="shared" si="25"/>
        <v>#N/A</v>
      </c>
      <c r="K181" s="251" t="e">
        <f t="shared" si="26"/>
        <v>#N/A</v>
      </c>
    </row>
    <row r="182" spans="1:11">
      <c r="A182" s="212">
        <f t="shared" si="28"/>
        <v>165</v>
      </c>
      <c r="B182" s="325"/>
      <c r="C182" s="325"/>
      <c r="D182" s="265">
        <f t="shared" si="18"/>
        <v>0</v>
      </c>
      <c r="E182" s="251" t="e">
        <f t="shared" si="22"/>
        <v>#N/A</v>
      </c>
      <c r="F182" s="251" t="e">
        <f t="shared" si="23"/>
        <v>#N/A</v>
      </c>
      <c r="H182">
        <f t="shared" si="27"/>
        <v>164</v>
      </c>
      <c r="I182" s="221">
        <f t="shared" si="24"/>
        <v>0</v>
      </c>
      <c r="J182" s="251" t="e">
        <f t="shared" si="25"/>
        <v>#N/A</v>
      </c>
      <c r="K182" s="251" t="e">
        <f t="shared" si="26"/>
        <v>#N/A</v>
      </c>
    </row>
    <row r="183" spans="1:11">
      <c r="A183" s="212">
        <f t="shared" si="28"/>
        <v>166</v>
      </c>
      <c r="B183" s="325"/>
      <c r="C183" s="325"/>
      <c r="D183" s="265">
        <f t="shared" si="18"/>
        <v>0</v>
      </c>
      <c r="E183" s="251" t="e">
        <f t="shared" si="22"/>
        <v>#N/A</v>
      </c>
      <c r="F183" s="251" t="e">
        <f t="shared" si="23"/>
        <v>#N/A</v>
      </c>
      <c r="H183">
        <f t="shared" si="27"/>
        <v>165</v>
      </c>
      <c r="I183" s="221">
        <f t="shared" si="24"/>
        <v>0</v>
      </c>
      <c r="J183" s="251" t="e">
        <f t="shared" si="25"/>
        <v>#N/A</v>
      </c>
      <c r="K183" s="251" t="e">
        <f t="shared" si="26"/>
        <v>#N/A</v>
      </c>
    </row>
    <row r="184" spans="1:11">
      <c r="A184" s="212">
        <f t="shared" si="28"/>
        <v>167</v>
      </c>
      <c r="B184" s="325"/>
      <c r="C184" s="325"/>
      <c r="D184" s="265">
        <f t="shared" si="18"/>
        <v>0</v>
      </c>
      <c r="E184" s="251" t="e">
        <f t="shared" si="22"/>
        <v>#N/A</v>
      </c>
      <c r="F184" s="251" t="e">
        <f t="shared" si="23"/>
        <v>#N/A</v>
      </c>
      <c r="H184">
        <f t="shared" si="27"/>
        <v>166</v>
      </c>
      <c r="I184" s="221">
        <f t="shared" si="24"/>
        <v>0</v>
      </c>
      <c r="J184" s="251" t="e">
        <f t="shared" si="25"/>
        <v>#N/A</v>
      </c>
      <c r="K184" s="251" t="e">
        <f t="shared" si="26"/>
        <v>#N/A</v>
      </c>
    </row>
    <row r="185" spans="1:11">
      <c r="A185" s="212">
        <f t="shared" si="28"/>
        <v>168</v>
      </c>
      <c r="B185" s="325"/>
      <c r="C185" s="325"/>
      <c r="D185" s="265">
        <f t="shared" si="18"/>
        <v>0</v>
      </c>
      <c r="E185" s="251" t="e">
        <f t="shared" si="22"/>
        <v>#N/A</v>
      </c>
      <c r="F185" s="251" t="e">
        <f t="shared" si="23"/>
        <v>#N/A</v>
      </c>
      <c r="H185">
        <f t="shared" si="27"/>
        <v>167</v>
      </c>
      <c r="I185" s="221">
        <f t="shared" si="24"/>
        <v>0</v>
      </c>
      <c r="J185" s="251" t="e">
        <f t="shared" si="25"/>
        <v>#N/A</v>
      </c>
      <c r="K185" s="251" t="e">
        <f t="shared" si="26"/>
        <v>#N/A</v>
      </c>
    </row>
    <row r="186" spans="1:11">
      <c r="A186" s="212">
        <f t="shared" si="28"/>
        <v>169</v>
      </c>
      <c r="B186" s="325"/>
      <c r="C186" s="325"/>
      <c r="D186" s="265">
        <f t="shared" si="18"/>
        <v>0</v>
      </c>
      <c r="E186" s="251" t="e">
        <f t="shared" si="22"/>
        <v>#N/A</v>
      </c>
      <c r="F186" s="251" t="e">
        <f t="shared" si="23"/>
        <v>#N/A</v>
      </c>
      <c r="H186">
        <f t="shared" si="27"/>
        <v>168</v>
      </c>
      <c r="I186" s="221">
        <f t="shared" si="24"/>
        <v>0</v>
      </c>
      <c r="J186" s="251" t="e">
        <f t="shared" si="25"/>
        <v>#N/A</v>
      </c>
      <c r="K186" s="251" t="e">
        <f t="shared" si="26"/>
        <v>#N/A</v>
      </c>
    </row>
    <row r="187" spans="1:11">
      <c r="A187" s="212">
        <f t="shared" si="28"/>
        <v>170</v>
      </c>
      <c r="B187" s="325"/>
      <c r="C187" s="325"/>
      <c r="D187" s="265">
        <f t="shared" si="18"/>
        <v>0</v>
      </c>
      <c r="E187" s="251" t="e">
        <f t="shared" si="22"/>
        <v>#N/A</v>
      </c>
      <c r="F187" s="251" t="e">
        <f t="shared" si="23"/>
        <v>#N/A</v>
      </c>
      <c r="H187">
        <f t="shared" si="27"/>
        <v>169</v>
      </c>
      <c r="I187" s="221">
        <f t="shared" si="24"/>
        <v>0</v>
      </c>
      <c r="J187" s="251" t="e">
        <f t="shared" si="25"/>
        <v>#N/A</v>
      </c>
      <c r="K187" s="251" t="e">
        <f t="shared" si="26"/>
        <v>#N/A</v>
      </c>
    </row>
    <row r="188" spans="1:11">
      <c r="A188" s="212">
        <f t="shared" si="28"/>
        <v>171</v>
      </c>
      <c r="B188" s="325"/>
      <c r="C188" s="325"/>
      <c r="D188" s="265">
        <f t="shared" ref="D188:D237" si="29">IF(ISNUMBER(B188),B188-B187,0)</f>
        <v>0</v>
      </c>
      <c r="E188" s="251" t="e">
        <f t="shared" si="22"/>
        <v>#N/A</v>
      </c>
      <c r="F188" s="251" t="e">
        <f t="shared" si="23"/>
        <v>#N/A</v>
      </c>
      <c r="H188">
        <f t="shared" si="27"/>
        <v>170</v>
      </c>
      <c r="I188" s="221">
        <f t="shared" si="24"/>
        <v>0</v>
      </c>
      <c r="J188" s="251" t="e">
        <f t="shared" si="25"/>
        <v>#N/A</v>
      </c>
      <c r="K188" s="251" t="e">
        <f t="shared" si="26"/>
        <v>#N/A</v>
      </c>
    </row>
    <row r="189" spans="1:11">
      <c r="A189" s="212">
        <f t="shared" si="28"/>
        <v>172</v>
      </c>
      <c r="B189" s="325"/>
      <c r="C189" s="325"/>
      <c r="D189" s="265">
        <f t="shared" si="29"/>
        <v>0</v>
      </c>
      <c r="E189" s="251" t="e">
        <f t="shared" si="22"/>
        <v>#N/A</v>
      </c>
      <c r="F189" s="251" t="e">
        <f t="shared" si="23"/>
        <v>#N/A</v>
      </c>
      <c r="H189">
        <f t="shared" si="27"/>
        <v>171</v>
      </c>
      <c r="I189" s="221">
        <f t="shared" si="24"/>
        <v>0</v>
      </c>
      <c r="J189" s="251" t="e">
        <f t="shared" si="25"/>
        <v>#N/A</v>
      </c>
      <c r="K189" s="251" t="e">
        <f t="shared" si="26"/>
        <v>#N/A</v>
      </c>
    </row>
    <row r="190" spans="1:11">
      <c r="A190" s="212">
        <f t="shared" si="28"/>
        <v>173</v>
      </c>
      <c r="B190" s="325"/>
      <c r="C190" s="325"/>
      <c r="D190" s="265">
        <f t="shared" si="29"/>
        <v>0</v>
      </c>
      <c r="E190" s="251" t="e">
        <f t="shared" si="22"/>
        <v>#N/A</v>
      </c>
      <c r="F190" s="251" t="e">
        <f t="shared" si="23"/>
        <v>#N/A</v>
      </c>
      <c r="H190">
        <f t="shared" si="27"/>
        <v>172</v>
      </c>
      <c r="I190" s="221">
        <f t="shared" si="24"/>
        <v>0</v>
      </c>
      <c r="J190" s="251" t="e">
        <f t="shared" si="25"/>
        <v>#N/A</v>
      </c>
      <c r="K190" s="251" t="e">
        <f t="shared" si="26"/>
        <v>#N/A</v>
      </c>
    </row>
    <row r="191" spans="1:11">
      <c r="A191" s="212">
        <f t="shared" si="28"/>
        <v>174</v>
      </c>
      <c r="B191" s="325"/>
      <c r="C191" s="325"/>
      <c r="D191" s="265">
        <f t="shared" si="29"/>
        <v>0</v>
      </c>
      <c r="E191" s="251" t="e">
        <f t="shared" si="22"/>
        <v>#N/A</v>
      </c>
      <c r="F191" s="251" t="e">
        <f t="shared" si="23"/>
        <v>#N/A</v>
      </c>
      <c r="H191">
        <f t="shared" si="27"/>
        <v>173</v>
      </c>
      <c r="I191" s="221">
        <f t="shared" si="24"/>
        <v>0</v>
      </c>
      <c r="J191" s="251" t="e">
        <f t="shared" si="25"/>
        <v>#N/A</v>
      </c>
      <c r="K191" s="251" t="e">
        <f t="shared" si="26"/>
        <v>#N/A</v>
      </c>
    </row>
    <row r="192" spans="1:11">
      <c r="A192" s="212">
        <f t="shared" si="28"/>
        <v>175</v>
      </c>
      <c r="B192" s="325"/>
      <c r="C192" s="325"/>
      <c r="D192" s="265">
        <f t="shared" si="29"/>
        <v>0</v>
      </c>
      <c r="E192" s="251" t="e">
        <f t="shared" si="22"/>
        <v>#N/A</v>
      </c>
      <c r="F192" s="251" t="e">
        <f t="shared" si="23"/>
        <v>#N/A</v>
      </c>
      <c r="H192">
        <f t="shared" si="27"/>
        <v>174</v>
      </c>
      <c r="I192" s="221">
        <f t="shared" si="24"/>
        <v>0</v>
      </c>
      <c r="J192" s="251" t="e">
        <f t="shared" si="25"/>
        <v>#N/A</v>
      </c>
      <c r="K192" s="251" t="e">
        <f t="shared" si="26"/>
        <v>#N/A</v>
      </c>
    </row>
    <row r="193" spans="1:11">
      <c r="A193" s="212">
        <f t="shared" si="28"/>
        <v>176</v>
      </c>
      <c r="B193" s="325"/>
      <c r="C193" s="325"/>
      <c r="D193" s="265">
        <f t="shared" si="29"/>
        <v>0</v>
      </c>
      <c r="E193" s="251" t="e">
        <f t="shared" si="22"/>
        <v>#N/A</v>
      </c>
      <c r="F193" s="251" t="e">
        <f t="shared" si="23"/>
        <v>#N/A</v>
      </c>
      <c r="H193">
        <f t="shared" si="27"/>
        <v>175</v>
      </c>
      <c r="I193" s="221">
        <f t="shared" si="24"/>
        <v>0</v>
      </c>
      <c r="J193" s="251" t="e">
        <f t="shared" si="25"/>
        <v>#N/A</v>
      </c>
      <c r="K193" s="251" t="e">
        <f t="shared" si="26"/>
        <v>#N/A</v>
      </c>
    </row>
    <row r="194" spans="1:11">
      <c r="A194" s="212">
        <f t="shared" si="28"/>
        <v>177</v>
      </c>
      <c r="B194" s="325"/>
      <c r="C194" s="325"/>
      <c r="D194" s="265">
        <f t="shared" si="29"/>
        <v>0</v>
      </c>
      <c r="E194" s="251" t="e">
        <f t="shared" si="22"/>
        <v>#N/A</v>
      </c>
      <c r="F194" s="251" t="e">
        <f t="shared" si="23"/>
        <v>#N/A</v>
      </c>
      <c r="H194">
        <f t="shared" si="27"/>
        <v>176</v>
      </c>
      <c r="I194" s="221">
        <f t="shared" si="24"/>
        <v>0</v>
      </c>
      <c r="J194" s="251" t="e">
        <f t="shared" si="25"/>
        <v>#N/A</v>
      </c>
      <c r="K194" s="251" t="e">
        <f t="shared" si="26"/>
        <v>#N/A</v>
      </c>
    </row>
    <row r="195" spans="1:11">
      <c r="A195" s="212">
        <f t="shared" si="28"/>
        <v>178</v>
      </c>
      <c r="B195" s="325"/>
      <c r="C195" s="325"/>
      <c r="D195" s="265">
        <f t="shared" si="29"/>
        <v>0</v>
      </c>
      <c r="E195" s="251" t="e">
        <f t="shared" si="22"/>
        <v>#N/A</v>
      </c>
      <c r="F195" s="251" t="e">
        <f t="shared" si="23"/>
        <v>#N/A</v>
      </c>
      <c r="H195">
        <f t="shared" si="27"/>
        <v>177</v>
      </c>
      <c r="I195" s="221">
        <f t="shared" si="24"/>
        <v>0</v>
      </c>
      <c r="J195" s="251" t="e">
        <f t="shared" si="25"/>
        <v>#N/A</v>
      </c>
      <c r="K195" s="251" t="e">
        <f t="shared" si="26"/>
        <v>#N/A</v>
      </c>
    </row>
    <row r="196" spans="1:11">
      <c r="A196" s="212">
        <f t="shared" si="28"/>
        <v>179</v>
      </c>
      <c r="B196" s="325"/>
      <c r="C196" s="325"/>
      <c r="D196" s="265">
        <f t="shared" si="29"/>
        <v>0</v>
      </c>
      <c r="E196" s="251" t="e">
        <f t="shared" si="22"/>
        <v>#N/A</v>
      </c>
      <c r="F196" s="251" t="e">
        <f t="shared" si="23"/>
        <v>#N/A</v>
      </c>
      <c r="H196">
        <f t="shared" si="27"/>
        <v>178</v>
      </c>
      <c r="I196" s="221">
        <f t="shared" si="24"/>
        <v>0</v>
      </c>
      <c r="J196" s="251" t="e">
        <f t="shared" si="25"/>
        <v>#N/A</v>
      </c>
      <c r="K196" s="251" t="e">
        <f t="shared" si="26"/>
        <v>#N/A</v>
      </c>
    </row>
    <row r="197" spans="1:11">
      <c r="A197" s="212">
        <f t="shared" si="28"/>
        <v>180</v>
      </c>
      <c r="B197" s="325"/>
      <c r="C197" s="325"/>
      <c r="D197" s="265">
        <f t="shared" si="29"/>
        <v>0</v>
      </c>
      <c r="E197" s="251" t="e">
        <f t="shared" si="22"/>
        <v>#N/A</v>
      </c>
      <c r="F197" s="251" t="e">
        <f t="shared" si="23"/>
        <v>#N/A</v>
      </c>
      <c r="H197">
        <f t="shared" si="27"/>
        <v>179</v>
      </c>
      <c r="I197" s="221">
        <f t="shared" si="24"/>
        <v>0</v>
      </c>
      <c r="J197" s="251" t="e">
        <f t="shared" si="25"/>
        <v>#N/A</v>
      </c>
      <c r="K197" s="251" t="e">
        <f t="shared" si="26"/>
        <v>#N/A</v>
      </c>
    </row>
    <row r="198" spans="1:11">
      <c r="A198" s="212">
        <f t="shared" si="28"/>
        <v>181</v>
      </c>
      <c r="B198" s="325"/>
      <c r="C198" s="325"/>
      <c r="D198" s="265">
        <f t="shared" si="29"/>
        <v>0</v>
      </c>
      <c r="E198" s="251" t="e">
        <f t="shared" si="22"/>
        <v>#N/A</v>
      </c>
      <c r="F198" s="251" t="e">
        <f t="shared" si="23"/>
        <v>#N/A</v>
      </c>
      <c r="H198">
        <f t="shared" si="27"/>
        <v>180</v>
      </c>
      <c r="I198" s="221">
        <f t="shared" si="24"/>
        <v>0</v>
      </c>
      <c r="J198" s="251" t="e">
        <f t="shared" si="25"/>
        <v>#N/A</v>
      </c>
      <c r="K198" s="251" t="e">
        <f t="shared" si="26"/>
        <v>#N/A</v>
      </c>
    </row>
    <row r="199" spans="1:11">
      <c r="A199" s="212">
        <f t="shared" si="28"/>
        <v>182</v>
      </c>
      <c r="B199" s="325"/>
      <c r="C199" s="325"/>
      <c r="D199" s="265">
        <f t="shared" si="29"/>
        <v>0</v>
      </c>
      <c r="E199" s="251" t="e">
        <f t="shared" si="22"/>
        <v>#N/A</v>
      </c>
      <c r="F199" s="251" t="e">
        <f t="shared" si="23"/>
        <v>#N/A</v>
      </c>
      <c r="H199">
        <f t="shared" si="27"/>
        <v>181</v>
      </c>
      <c r="I199" s="221">
        <f t="shared" si="24"/>
        <v>0</v>
      </c>
      <c r="J199" s="251" t="e">
        <f t="shared" si="25"/>
        <v>#N/A</v>
      </c>
      <c r="K199" s="251" t="e">
        <f t="shared" si="26"/>
        <v>#N/A</v>
      </c>
    </row>
    <row r="200" spans="1:11">
      <c r="A200" s="212">
        <f t="shared" si="28"/>
        <v>183</v>
      </c>
      <c r="B200" s="325"/>
      <c r="C200" s="325"/>
      <c r="D200" s="265">
        <f t="shared" si="29"/>
        <v>0</v>
      </c>
      <c r="E200" s="251" t="e">
        <f t="shared" si="22"/>
        <v>#N/A</v>
      </c>
      <c r="F200" s="251" t="e">
        <f t="shared" si="23"/>
        <v>#N/A</v>
      </c>
      <c r="H200">
        <f t="shared" si="27"/>
        <v>182</v>
      </c>
      <c r="I200" s="221">
        <f t="shared" si="24"/>
        <v>0</v>
      </c>
      <c r="J200" s="251" t="e">
        <f t="shared" si="25"/>
        <v>#N/A</v>
      </c>
      <c r="K200" s="251" t="e">
        <f t="shared" si="26"/>
        <v>#N/A</v>
      </c>
    </row>
    <row r="201" spans="1:11">
      <c r="A201" s="212">
        <f t="shared" si="28"/>
        <v>184</v>
      </c>
      <c r="B201" s="325"/>
      <c r="C201" s="325"/>
      <c r="D201" s="265">
        <f t="shared" si="29"/>
        <v>0</v>
      </c>
      <c r="E201" s="251" t="e">
        <f t="shared" si="22"/>
        <v>#N/A</v>
      </c>
      <c r="F201" s="251" t="e">
        <f t="shared" si="23"/>
        <v>#N/A</v>
      </c>
      <c r="H201">
        <f t="shared" si="27"/>
        <v>183</v>
      </c>
      <c r="I201" s="221">
        <f t="shared" si="24"/>
        <v>0</v>
      </c>
      <c r="J201" s="251" t="e">
        <f t="shared" si="25"/>
        <v>#N/A</v>
      </c>
      <c r="K201" s="251" t="e">
        <f t="shared" si="26"/>
        <v>#N/A</v>
      </c>
    </row>
    <row r="202" spans="1:11">
      <c r="A202" s="212">
        <f t="shared" si="28"/>
        <v>185</v>
      </c>
      <c r="B202" s="325"/>
      <c r="C202" s="325"/>
      <c r="D202" s="265">
        <f t="shared" si="29"/>
        <v>0</v>
      </c>
      <c r="E202" s="251" t="e">
        <f t="shared" si="22"/>
        <v>#N/A</v>
      </c>
      <c r="F202" s="251" t="e">
        <f t="shared" si="23"/>
        <v>#N/A</v>
      </c>
      <c r="H202">
        <f t="shared" si="27"/>
        <v>184</v>
      </c>
      <c r="I202" s="221">
        <f t="shared" si="24"/>
        <v>0</v>
      </c>
      <c r="J202" s="251" t="e">
        <f t="shared" si="25"/>
        <v>#N/A</v>
      </c>
      <c r="K202" s="251" t="e">
        <f t="shared" si="26"/>
        <v>#N/A</v>
      </c>
    </row>
    <row r="203" spans="1:11">
      <c r="A203" s="212">
        <f t="shared" si="28"/>
        <v>186</v>
      </c>
      <c r="B203" s="325"/>
      <c r="C203" s="325"/>
      <c r="D203" s="265">
        <f t="shared" si="29"/>
        <v>0</v>
      </c>
      <c r="E203" s="251" t="e">
        <f t="shared" si="22"/>
        <v>#N/A</v>
      </c>
      <c r="F203" s="251" t="e">
        <f t="shared" si="23"/>
        <v>#N/A</v>
      </c>
      <c r="H203">
        <f t="shared" si="27"/>
        <v>185</v>
      </c>
      <c r="I203" s="221">
        <f t="shared" si="24"/>
        <v>0</v>
      </c>
      <c r="J203" s="251" t="e">
        <f t="shared" si="25"/>
        <v>#N/A</v>
      </c>
      <c r="K203" s="251" t="e">
        <f t="shared" si="26"/>
        <v>#N/A</v>
      </c>
    </row>
    <row r="204" spans="1:11">
      <c r="A204" s="212">
        <f t="shared" si="28"/>
        <v>187</v>
      </c>
      <c r="B204" s="325"/>
      <c r="C204" s="325"/>
      <c r="D204" s="265">
        <f t="shared" si="29"/>
        <v>0</v>
      </c>
      <c r="E204" s="251" t="e">
        <f t="shared" si="22"/>
        <v>#N/A</v>
      </c>
      <c r="F204" s="251" t="e">
        <f t="shared" si="23"/>
        <v>#N/A</v>
      </c>
      <c r="H204">
        <f t="shared" si="27"/>
        <v>186</v>
      </c>
      <c r="I204" s="221">
        <f t="shared" si="24"/>
        <v>0</v>
      </c>
      <c r="J204" s="251" t="e">
        <f t="shared" si="25"/>
        <v>#N/A</v>
      </c>
      <c r="K204" s="251" t="e">
        <f t="shared" si="26"/>
        <v>#N/A</v>
      </c>
    </row>
    <row r="205" spans="1:11">
      <c r="A205" s="212">
        <f t="shared" si="28"/>
        <v>188</v>
      </c>
      <c r="B205" s="325"/>
      <c r="C205" s="325"/>
      <c r="D205" s="265">
        <f t="shared" si="29"/>
        <v>0</v>
      </c>
      <c r="E205" s="251" t="e">
        <f t="shared" si="22"/>
        <v>#N/A</v>
      </c>
      <c r="F205" s="251" t="e">
        <f t="shared" si="23"/>
        <v>#N/A</v>
      </c>
      <c r="H205">
        <f t="shared" si="27"/>
        <v>187</v>
      </c>
      <c r="I205" s="221">
        <f t="shared" si="24"/>
        <v>0</v>
      </c>
      <c r="J205" s="251" t="e">
        <f t="shared" si="25"/>
        <v>#N/A</v>
      </c>
      <c r="K205" s="251" t="e">
        <f t="shared" si="26"/>
        <v>#N/A</v>
      </c>
    </row>
    <row r="206" spans="1:11">
      <c r="A206" s="212">
        <f t="shared" si="28"/>
        <v>189</v>
      </c>
      <c r="B206" s="325"/>
      <c r="C206" s="325"/>
      <c r="D206" s="265">
        <f t="shared" si="29"/>
        <v>0</v>
      </c>
      <c r="E206" s="251" t="e">
        <f t="shared" si="22"/>
        <v>#N/A</v>
      </c>
      <c r="F206" s="251" t="e">
        <f t="shared" si="23"/>
        <v>#N/A</v>
      </c>
      <c r="H206">
        <f t="shared" si="27"/>
        <v>188</v>
      </c>
      <c r="I206" s="221">
        <f t="shared" si="24"/>
        <v>0</v>
      </c>
      <c r="J206" s="251" t="e">
        <f t="shared" si="25"/>
        <v>#N/A</v>
      </c>
      <c r="K206" s="251" t="e">
        <f t="shared" si="26"/>
        <v>#N/A</v>
      </c>
    </row>
    <row r="207" spans="1:11">
      <c r="A207" s="212">
        <f t="shared" si="28"/>
        <v>190</v>
      </c>
      <c r="B207" s="325"/>
      <c r="C207" s="325"/>
      <c r="D207" s="265">
        <f t="shared" si="29"/>
        <v>0</v>
      </c>
      <c r="E207" s="251" t="e">
        <f t="shared" si="22"/>
        <v>#N/A</v>
      </c>
      <c r="F207" s="251" t="e">
        <f t="shared" si="23"/>
        <v>#N/A</v>
      </c>
      <c r="H207">
        <f t="shared" si="27"/>
        <v>189</v>
      </c>
      <c r="I207" s="221">
        <f t="shared" si="24"/>
        <v>0</v>
      </c>
      <c r="J207" s="251" t="e">
        <f t="shared" si="25"/>
        <v>#N/A</v>
      </c>
      <c r="K207" s="251" t="e">
        <f t="shared" si="26"/>
        <v>#N/A</v>
      </c>
    </row>
    <row r="208" spans="1:11">
      <c r="A208" s="212">
        <f t="shared" si="28"/>
        <v>191</v>
      </c>
      <c r="B208" s="325"/>
      <c r="C208" s="325"/>
      <c r="D208" s="265">
        <f t="shared" si="29"/>
        <v>0</v>
      </c>
      <c r="E208" s="251" t="e">
        <f t="shared" si="22"/>
        <v>#N/A</v>
      </c>
      <c r="F208" s="251" t="e">
        <f t="shared" si="23"/>
        <v>#N/A</v>
      </c>
      <c r="H208">
        <f t="shared" si="27"/>
        <v>190</v>
      </c>
      <c r="I208" s="221">
        <f t="shared" si="24"/>
        <v>0</v>
      </c>
      <c r="J208" s="251" t="e">
        <f t="shared" si="25"/>
        <v>#N/A</v>
      </c>
      <c r="K208" s="251" t="e">
        <f t="shared" si="26"/>
        <v>#N/A</v>
      </c>
    </row>
    <row r="209" spans="1:11">
      <c r="A209" s="212">
        <f t="shared" ref="A209:A227" si="30">A208+1</f>
        <v>192</v>
      </c>
      <c r="B209" s="325"/>
      <c r="C209" s="325"/>
      <c r="D209" s="265">
        <f t="shared" si="29"/>
        <v>0</v>
      </c>
      <c r="E209" s="251" t="e">
        <f t="shared" si="22"/>
        <v>#N/A</v>
      </c>
      <c r="F209" s="251" t="e">
        <f t="shared" si="23"/>
        <v>#N/A</v>
      </c>
      <c r="H209">
        <f t="shared" si="27"/>
        <v>191</v>
      </c>
      <c r="I209" s="221">
        <f t="shared" si="24"/>
        <v>0</v>
      </c>
      <c r="J209" s="251" t="e">
        <f t="shared" si="25"/>
        <v>#N/A</v>
      </c>
      <c r="K209" s="251" t="e">
        <f t="shared" si="26"/>
        <v>#N/A</v>
      </c>
    </row>
    <row r="210" spans="1:11">
      <c r="A210" s="212">
        <f t="shared" si="30"/>
        <v>193</v>
      </c>
      <c r="B210" s="325"/>
      <c r="C210" s="325"/>
      <c r="D210" s="265">
        <f t="shared" si="29"/>
        <v>0</v>
      </c>
      <c r="E210" s="251" t="e">
        <f t="shared" si="22"/>
        <v>#N/A</v>
      </c>
      <c r="F210" s="251" t="e">
        <f t="shared" si="23"/>
        <v>#N/A</v>
      </c>
      <c r="H210">
        <f t="shared" si="27"/>
        <v>192</v>
      </c>
      <c r="I210" s="221">
        <f t="shared" si="24"/>
        <v>0</v>
      </c>
      <c r="J210" s="251" t="e">
        <f t="shared" si="25"/>
        <v>#N/A</v>
      </c>
      <c r="K210" s="251" t="e">
        <f t="shared" si="26"/>
        <v>#N/A</v>
      </c>
    </row>
    <row r="211" spans="1:11">
      <c r="A211" s="212">
        <f t="shared" si="30"/>
        <v>194</v>
      </c>
      <c r="B211" s="325"/>
      <c r="C211" s="325"/>
      <c r="D211" s="265">
        <f t="shared" si="29"/>
        <v>0</v>
      </c>
      <c r="E211" s="251" t="e">
        <f t="shared" ref="E211:E237" si="31">IF(C211&gt;=59,C211,NA())</f>
        <v>#N/A</v>
      </c>
      <c r="F211" s="251" t="e">
        <f t="shared" ref="F211:F237" si="32">IF(C211&gt;=101,C211,NA())</f>
        <v>#N/A</v>
      </c>
      <c r="H211">
        <f t="shared" si="27"/>
        <v>193</v>
      </c>
      <c r="I211" s="221">
        <f t="shared" si="24"/>
        <v>0</v>
      </c>
      <c r="J211" s="251" t="e">
        <f t="shared" si="25"/>
        <v>#N/A</v>
      </c>
      <c r="K211" s="251" t="e">
        <f t="shared" si="26"/>
        <v>#N/A</v>
      </c>
    </row>
    <row r="212" spans="1:11">
      <c r="A212" s="212">
        <f t="shared" si="30"/>
        <v>195</v>
      </c>
      <c r="B212" s="325"/>
      <c r="C212" s="325"/>
      <c r="D212" s="265">
        <f t="shared" si="29"/>
        <v>0</v>
      </c>
      <c r="E212" s="251" t="e">
        <f t="shared" si="31"/>
        <v>#N/A</v>
      </c>
      <c r="F212" s="251" t="e">
        <f t="shared" si="32"/>
        <v>#N/A</v>
      </c>
      <c r="H212">
        <f t="shared" si="27"/>
        <v>194</v>
      </c>
      <c r="I212" s="221">
        <f t="shared" ref="I212:I237" si="33">D212</f>
        <v>0</v>
      </c>
      <c r="J212" s="251" t="e">
        <f t="shared" ref="J212:J237" si="34">IF($C$10=2,E211,IF($C$10=3,AVERAGE(E211:E212),IF($C$10=1,MIN(E211:E212),#N/A)))</f>
        <v>#N/A</v>
      </c>
      <c r="K212" s="251" t="e">
        <f t="shared" ref="K212:K237" si="35">IF($C$10=2,F211,IF($C$10=3,AVERAGE(F211:F212),IF($C$10=1,MIN(F211:F212),#N/A)))</f>
        <v>#N/A</v>
      </c>
    </row>
    <row r="213" spans="1:11">
      <c r="A213" s="212">
        <f t="shared" si="30"/>
        <v>196</v>
      </c>
      <c r="B213" s="325"/>
      <c r="C213" s="325"/>
      <c r="D213" s="265">
        <f t="shared" si="29"/>
        <v>0</v>
      </c>
      <c r="E213" s="251" t="e">
        <f t="shared" si="31"/>
        <v>#N/A</v>
      </c>
      <c r="F213" s="251" t="e">
        <f t="shared" si="32"/>
        <v>#N/A</v>
      </c>
      <c r="H213">
        <f t="shared" ref="H213:H237" si="36">H212+1</f>
        <v>195</v>
      </c>
      <c r="I213" s="221">
        <f t="shared" si="33"/>
        <v>0</v>
      </c>
      <c r="J213" s="251" t="e">
        <f t="shared" si="34"/>
        <v>#N/A</v>
      </c>
      <c r="K213" s="251" t="e">
        <f t="shared" si="35"/>
        <v>#N/A</v>
      </c>
    </row>
    <row r="214" spans="1:11">
      <c r="A214" s="212">
        <f t="shared" si="30"/>
        <v>197</v>
      </c>
      <c r="B214" s="325"/>
      <c r="C214" s="325"/>
      <c r="D214" s="265">
        <f t="shared" si="29"/>
        <v>0</v>
      </c>
      <c r="E214" s="251" t="e">
        <f t="shared" si="31"/>
        <v>#N/A</v>
      </c>
      <c r="F214" s="251" t="e">
        <f t="shared" si="32"/>
        <v>#N/A</v>
      </c>
      <c r="H214">
        <f t="shared" si="36"/>
        <v>196</v>
      </c>
      <c r="I214" s="221">
        <f t="shared" si="33"/>
        <v>0</v>
      </c>
      <c r="J214" s="251" t="e">
        <f t="shared" si="34"/>
        <v>#N/A</v>
      </c>
      <c r="K214" s="251" t="e">
        <f t="shared" si="35"/>
        <v>#N/A</v>
      </c>
    </row>
    <row r="215" spans="1:11">
      <c r="A215" s="212">
        <f t="shared" si="30"/>
        <v>198</v>
      </c>
      <c r="B215" s="325"/>
      <c r="C215" s="325"/>
      <c r="D215" s="265">
        <f t="shared" si="29"/>
        <v>0</v>
      </c>
      <c r="E215" s="251" t="e">
        <f t="shared" si="31"/>
        <v>#N/A</v>
      </c>
      <c r="F215" s="251" t="e">
        <f t="shared" si="32"/>
        <v>#N/A</v>
      </c>
      <c r="H215">
        <f t="shared" si="36"/>
        <v>197</v>
      </c>
      <c r="I215" s="221">
        <f t="shared" si="33"/>
        <v>0</v>
      </c>
      <c r="J215" s="251" t="e">
        <f t="shared" si="34"/>
        <v>#N/A</v>
      </c>
      <c r="K215" s="251" t="e">
        <f t="shared" si="35"/>
        <v>#N/A</v>
      </c>
    </row>
    <row r="216" spans="1:11">
      <c r="A216" s="212">
        <f t="shared" si="30"/>
        <v>199</v>
      </c>
      <c r="B216" s="325"/>
      <c r="C216" s="325"/>
      <c r="D216" s="265">
        <f t="shared" si="29"/>
        <v>0</v>
      </c>
      <c r="E216" s="251" t="e">
        <f t="shared" si="31"/>
        <v>#N/A</v>
      </c>
      <c r="F216" s="251" t="e">
        <f t="shared" si="32"/>
        <v>#N/A</v>
      </c>
      <c r="H216">
        <f t="shared" si="36"/>
        <v>198</v>
      </c>
      <c r="I216" s="221">
        <f t="shared" si="33"/>
        <v>0</v>
      </c>
      <c r="J216" s="251" t="e">
        <f t="shared" si="34"/>
        <v>#N/A</v>
      </c>
      <c r="K216" s="251" t="e">
        <f t="shared" si="35"/>
        <v>#N/A</v>
      </c>
    </row>
    <row r="217" spans="1:11">
      <c r="A217" s="212">
        <f t="shared" si="30"/>
        <v>200</v>
      </c>
      <c r="B217" s="325"/>
      <c r="C217" s="325"/>
      <c r="D217" s="265">
        <f t="shared" si="29"/>
        <v>0</v>
      </c>
      <c r="E217" s="251" t="e">
        <f t="shared" si="31"/>
        <v>#N/A</v>
      </c>
      <c r="F217" s="251" t="e">
        <f t="shared" si="32"/>
        <v>#N/A</v>
      </c>
      <c r="H217">
        <f t="shared" si="36"/>
        <v>199</v>
      </c>
      <c r="I217" s="221">
        <f t="shared" si="33"/>
        <v>0</v>
      </c>
      <c r="J217" s="251" t="e">
        <f t="shared" si="34"/>
        <v>#N/A</v>
      </c>
      <c r="K217" s="251" t="e">
        <f t="shared" si="35"/>
        <v>#N/A</v>
      </c>
    </row>
    <row r="218" spans="1:11">
      <c r="A218" s="212">
        <f t="shared" si="30"/>
        <v>201</v>
      </c>
      <c r="B218" s="325"/>
      <c r="C218" s="325"/>
      <c r="D218" s="265">
        <f t="shared" si="29"/>
        <v>0</v>
      </c>
      <c r="E218" s="251" t="e">
        <f t="shared" si="31"/>
        <v>#N/A</v>
      </c>
      <c r="F218" s="251" t="e">
        <f t="shared" si="32"/>
        <v>#N/A</v>
      </c>
      <c r="H218">
        <f t="shared" si="36"/>
        <v>200</v>
      </c>
      <c r="I218" s="221">
        <f t="shared" si="33"/>
        <v>0</v>
      </c>
      <c r="J218" s="251" t="e">
        <f t="shared" si="34"/>
        <v>#N/A</v>
      </c>
      <c r="K218" s="251" t="e">
        <f t="shared" si="35"/>
        <v>#N/A</v>
      </c>
    </row>
    <row r="219" spans="1:11">
      <c r="A219" s="212">
        <f t="shared" si="30"/>
        <v>202</v>
      </c>
      <c r="B219" s="325"/>
      <c r="C219" s="325"/>
      <c r="D219" s="265">
        <f t="shared" si="29"/>
        <v>0</v>
      </c>
      <c r="E219" s="251" t="e">
        <f t="shared" si="31"/>
        <v>#N/A</v>
      </c>
      <c r="F219" s="251" t="e">
        <f t="shared" si="32"/>
        <v>#N/A</v>
      </c>
      <c r="H219">
        <f t="shared" si="36"/>
        <v>201</v>
      </c>
      <c r="I219" s="221">
        <f t="shared" si="33"/>
        <v>0</v>
      </c>
      <c r="J219" s="251" t="e">
        <f t="shared" si="34"/>
        <v>#N/A</v>
      </c>
      <c r="K219" s="251" t="e">
        <f t="shared" si="35"/>
        <v>#N/A</v>
      </c>
    </row>
    <row r="220" spans="1:11">
      <c r="A220" s="212">
        <f t="shared" si="30"/>
        <v>203</v>
      </c>
      <c r="B220" s="325"/>
      <c r="C220" s="325"/>
      <c r="D220" s="265">
        <f t="shared" si="29"/>
        <v>0</v>
      </c>
      <c r="E220" s="251" t="e">
        <f t="shared" si="31"/>
        <v>#N/A</v>
      </c>
      <c r="F220" s="251" t="e">
        <f t="shared" si="32"/>
        <v>#N/A</v>
      </c>
      <c r="H220">
        <f t="shared" si="36"/>
        <v>202</v>
      </c>
      <c r="I220" s="221">
        <f t="shared" si="33"/>
        <v>0</v>
      </c>
      <c r="J220" s="251" t="e">
        <f t="shared" si="34"/>
        <v>#N/A</v>
      </c>
      <c r="K220" s="251" t="e">
        <f t="shared" si="35"/>
        <v>#N/A</v>
      </c>
    </row>
    <row r="221" spans="1:11">
      <c r="A221" s="212">
        <f t="shared" si="30"/>
        <v>204</v>
      </c>
      <c r="B221" s="325"/>
      <c r="C221" s="325"/>
      <c r="D221" s="265">
        <f t="shared" si="29"/>
        <v>0</v>
      </c>
      <c r="E221" s="251" t="e">
        <f t="shared" si="31"/>
        <v>#N/A</v>
      </c>
      <c r="F221" s="251" t="e">
        <f t="shared" si="32"/>
        <v>#N/A</v>
      </c>
      <c r="H221">
        <f t="shared" si="36"/>
        <v>203</v>
      </c>
      <c r="I221" s="221">
        <f t="shared" si="33"/>
        <v>0</v>
      </c>
      <c r="J221" s="251" t="e">
        <f t="shared" si="34"/>
        <v>#N/A</v>
      </c>
      <c r="K221" s="251" t="e">
        <f t="shared" si="35"/>
        <v>#N/A</v>
      </c>
    </row>
    <row r="222" spans="1:11">
      <c r="A222" s="212">
        <f t="shared" si="30"/>
        <v>205</v>
      </c>
      <c r="B222" s="325"/>
      <c r="C222" s="325"/>
      <c r="D222" s="265">
        <f t="shared" si="29"/>
        <v>0</v>
      </c>
      <c r="E222" s="251" t="e">
        <f t="shared" si="31"/>
        <v>#N/A</v>
      </c>
      <c r="F222" s="251" t="e">
        <f t="shared" si="32"/>
        <v>#N/A</v>
      </c>
      <c r="H222">
        <f t="shared" si="36"/>
        <v>204</v>
      </c>
      <c r="I222" s="221">
        <f t="shared" si="33"/>
        <v>0</v>
      </c>
      <c r="J222" s="251" t="e">
        <f t="shared" si="34"/>
        <v>#N/A</v>
      </c>
      <c r="K222" s="251" t="e">
        <f t="shared" si="35"/>
        <v>#N/A</v>
      </c>
    </row>
    <row r="223" spans="1:11">
      <c r="A223" s="212">
        <f t="shared" si="30"/>
        <v>206</v>
      </c>
      <c r="B223" s="325"/>
      <c r="C223" s="325"/>
      <c r="D223" s="265">
        <f t="shared" si="29"/>
        <v>0</v>
      </c>
      <c r="E223" s="251" t="e">
        <f t="shared" si="31"/>
        <v>#N/A</v>
      </c>
      <c r="F223" s="251" t="e">
        <f t="shared" si="32"/>
        <v>#N/A</v>
      </c>
      <c r="H223">
        <f t="shared" si="36"/>
        <v>205</v>
      </c>
      <c r="I223" s="221">
        <f t="shared" si="33"/>
        <v>0</v>
      </c>
      <c r="J223" s="251" t="e">
        <f t="shared" si="34"/>
        <v>#N/A</v>
      </c>
      <c r="K223" s="251" t="e">
        <f t="shared" si="35"/>
        <v>#N/A</v>
      </c>
    </row>
    <row r="224" spans="1:11">
      <c r="A224" s="212">
        <f t="shared" si="30"/>
        <v>207</v>
      </c>
      <c r="B224" s="325"/>
      <c r="C224" s="325"/>
      <c r="D224" s="265">
        <f t="shared" si="29"/>
        <v>0</v>
      </c>
      <c r="E224" s="251" t="e">
        <f t="shared" si="31"/>
        <v>#N/A</v>
      </c>
      <c r="F224" s="251" t="e">
        <f t="shared" si="32"/>
        <v>#N/A</v>
      </c>
      <c r="H224">
        <f t="shared" si="36"/>
        <v>206</v>
      </c>
      <c r="I224" s="221">
        <f t="shared" si="33"/>
        <v>0</v>
      </c>
      <c r="J224" s="251" t="e">
        <f t="shared" si="34"/>
        <v>#N/A</v>
      </c>
      <c r="K224" s="251" t="e">
        <f t="shared" si="35"/>
        <v>#N/A</v>
      </c>
    </row>
    <row r="225" spans="1:11">
      <c r="A225" s="212">
        <f t="shared" si="30"/>
        <v>208</v>
      </c>
      <c r="B225" s="325"/>
      <c r="C225" s="325"/>
      <c r="D225" s="265">
        <f t="shared" si="29"/>
        <v>0</v>
      </c>
      <c r="E225" s="251" t="e">
        <f t="shared" si="31"/>
        <v>#N/A</v>
      </c>
      <c r="F225" s="251" t="e">
        <f t="shared" si="32"/>
        <v>#N/A</v>
      </c>
      <c r="H225">
        <f t="shared" si="36"/>
        <v>207</v>
      </c>
      <c r="I225" s="221">
        <f t="shared" si="33"/>
        <v>0</v>
      </c>
      <c r="J225" s="251" t="e">
        <f t="shared" si="34"/>
        <v>#N/A</v>
      </c>
      <c r="K225" s="251" t="e">
        <f t="shared" si="35"/>
        <v>#N/A</v>
      </c>
    </row>
    <row r="226" spans="1:11">
      <c r="A226" s="212">
        <f t="shared" si="30"/>
        <v>209</v>
      </c>
      <c r="B226" s="325"/>
      <c r="C226" s="325"/>
      <c r="D226" s="265">
        <f t="shared" si="29"/>
        <v>0</v>
      </c>
      <c r="E226" s="251" t="e">
        <f t="shared" si="31"/>
        <v>#N/A</v>
      </c>
      <c r="F226" s="251" t="e">
        <f t="shared" si="32"/>
        <v>#N/A</v>
      </c>
      <c r="H226">
        <f t="shared" si="36"/>
        <v>208</v>
      </c>
      <c r="I226" s="221">
        <f t="shared" si="33"/>
        <v>0</v>
      </c>
      <c r="J226" s="251" t="e">
        <f t="shared" si="34"/>
        <v>#N/A</v>
      </c>
      <c r="K226" s="251" t="e">
        <f t="shared" si="35"/>
        <v>#N/A</v>
      </c>
    </row>
    <row r="227" spans="1:11">
      <c r="A227" s="212">
        <f t="shared" si="30"/>
        <v>210</v>
      </c>
      <c r="B227" s="325"/>
      <c r="C227" s="325"/>
      <c r="D227" s="265">
        <f t="shared" si="29"/>
        <v>0</v>
      </c>
      <c r="E227" s="251" t="e">
        <f t="shared" si="31"/>
        <v>#N/A</v>
      </c>
      <c r="F227" s="251" t="e">
        <f t="shared" si="32"/>
        <v>#N/A</v>
      </c>
      <c r="H227">
        <f t="shared" si="36"/>
        <v>209</v>
      </c>
      <c r="I227" s="221">
        <f t="shared" si="33"/>
        <v>0</v>
      </c>
      <c r="J227" s="251" t="e">
        <f t="shared" si="34"/>
        <v>#N/A</v>
      </c>
      <c r="K227" s="251" t="e">
        <f t="shared" si="35"/>
        <v>#N/A</v>
      </c>
    </row>
    <row r="228" spans="1:11">
      <c r="A228" s="212">
        <f t="shared" ref="A228:A237" si="37">A227+1</f>
        <v>211</v>
      </c>
      <c r="B228" s="325"/>
      <c r="C228" s="325"/>
      <c r="D228" s="265">
        <f t="shared" si="29"/>
        <v>0</v>
      </c>
      <c r="E228" s="251" t="e">
        <f t="shared" si="31"/>
        <v>#N/A</v>
      </c>
      <c r="F228" s="251" t="e">
        <f t="shared" si="32"/>
        <v>#N/A</v>
      </c>
      <c r="H228">
        <f t="shared" si="36"/>
        <v>210</v>
      </c>
      <c r="I228" s="221">
        <f t="shared" si="33"/>
        <v>0</v>
      </c>
      <c r="J228" s="251" t="e">
        <f t="shared" si="34"/>
        <v>#N/A</v>
      </c>
      <c r="K228" s="251" t="e">
        <f t="shared" si="35"/>
        <v>#N/A</v>
      </c>
    </row>
    <row r="229" spans="1:11">
      <c r="A229" s="212">
        <f t="shared" si="37"/>
        <v>212</v>
      </c>
      <c r="B229" s="325"/>
      <c r="C229" s="325"/>
      <c r="D229" s="265">
        <f t="shared" si="29"/>
        <v>0</v>
      </c>
      <c r="E229" s="251" t="e">
        <f t="shared" si="31"/>
        <v>#N/A</v>
      </c>
      <c r="F229" s="251" t="e">
        <f t="shared" si="32"/>
        <v>#N/A</v>
      </c>
      <c r="H229">
        <f t="shared" si="36"/>
        <v>211</v>
      </c>
      <c r="I229" s="221">
        <f t="shared" si="33"/>
        <v>0</v>
      </c>
      <c r="J229" s="251" t="e">
        <f t="shared" si="34"/>
        <v>#N/A</v>
      </c>
      <c r="K229" s="251" t="e">
        <f t="shared" si="35"/>
        <v>#N/A</v>
      </c>
    </row>
    <row r="230" spans="1:11">
      <c r="A230" s="212">
        <f t="shared" si="37"/>
        <v>213</v>
      </c>
      <c r="B230" s="325"/>
      <c r="C230" s="325"/>
      <c r="D230" s="265">
        <f t="shared" si="29"/>
        <v>0</v>
      </c>
      <c r="E230" s="251" t="e">
        <f t="shared" si="31"/>
        <v>#N/A</v>
      </c>
      <c r="F230" s="251" t="e">
        <f t="shared" si="32"/>
        <v>#N/A</v>
      </c>
      <c r="H230">
        <f t="shared" si="36"/>
        <v>212</v>
      </c>
      <c r="I230" s="221">
        <f t="shared" si="33"/>
        <v>0</v>
      </c>
      <c r="J230" s="251" t="e">
        <f t="shared" si="34"/>
        <v>#N/A</v>
      </c>
      <c r="K230" s="251" t="e">
        <f t="shared" si="35"/>
        <v>#N/A</v>
      </c>
    </row>
    <row r="231" spans="1:11">
      <c r="A231" s="212">
        <f t="shared" si="37"/>
        <v>214</v>
      </c>
      <c r="B231" s="325"/>
      <c r="C231" s="325"/>
      <c r="D231" s="265">
        <f t="shared" si="29"/>
        <v>0</v>
      </c>
      <c r="E231" s="251" t="e">
        <f t="shared" si="31"/>
        <v>#N/A</v>
      </c>
      <c r="F231" s="251" t="e">
        <f t="shared" si="32"/>
        <v>#N/A</v>
      </c>
      <c r="H231">
        <f t="shared" si="36"/>
        <v>213</v>
      </c>
      <c r="I231" s="221">
        <f t="shared" si="33"/>
        <v>0</v>
      </c>
      <c r="J231" s="251" t="e">
        <f t="shared" si="34"/>
        <v>#N/A</v>
      </c>
      <c r="K231" s="251" t="e">
        <f t="shared" si="35"/>
        <v>#N/A</v>
      </c>
    </row>
    <row r="232" spans="1:11">
      <c r="A232" s="212">
        <f t="shared" si="37"/>
        <v>215</v>
      </c>
      <c r="B232" s="325"/>
      <c r="C232" s="325"/>
      <c r="D232" s="265">
        <f t="shared" si="29"/>
        <v>0</v>
      </c>
      <c r="E232" s="251" t="e">
        <f t="shared" si="31"/>
        <v>#N/A</v>
      </c>
      <c r="F232" s="251" t="e">
        <f t="shared" si="32"/>
        <v>#N/A</v>
      </c>
      <c r="H232">
        <f t="shared" si="36"/>
        <v>214</v>
      </c>
      <c r="I232" s="221">
        <f t="shared" si="33"/>
        <v>0</v>
      </c>
      <c r="J232" s="251" t="e">
        <f t="shared" si="34"/>
        <v>#N/A</v>
      </c>
      <c r="K232" s="251" t="e">
        <f t="shared" si="35"/>
        <v>#N/A</v>
      </c>
    </row>
    <row r="233" spans="1:11">
      <c r="A233" s="212">
        <f t="shared" si="37"/>
        <v>216</v>
      </c>
      <c r="B233" s="325"/>
      <c r="C233" s="325"/>
      <c r="D233" s="265">
        <f t="shared" si="29"/>
        <v>0</v>
      </c>
      <c r="E233" s="251" t="e">
        <f t="shared" si="31"/>
        <v>#N/A</v>
      </c>
      <c r="F233" s="251" t="e">
        <f t="shared" si="32"/>
        <v>#N/A</v>
      </c>
      <c r="H233">
        <f t="shared" si="36"/>
        <v>215</v>
      </c>
      <c r="I233" s="221">
        <f t="shared" si="33"/>
        <v>0</v>
      </c>
      <c r="J233" s="251" t="e">
        <f t="shared" si="34"/>
        <v>#N/A</v>
      </c>
      <c r="K233" s="251" t="e">
        <f t="shared" si="35"/>
        <v>#N/A</v>
      </c>
    </row>
    <row r="234" spans="1:11">
      <c r="A234" s="212">
        <f t="shared" si="37"/>
        <v>217</v>
      </c>
      <c r="B234" s="325"/>
      <c r="C234" s="325"/>
      <c r="D234" s="265">
        <f t="shared" si="29"/>
        <v>0</v>
      </c>
      <c r="E234" s="251" t="e">
        <f t="shared" si="31"/>
        <v>#N/A</v>
      </c>
      <c r="F234" s="251" t="e">
        <f t="shared" si="32"/>
        <v>#N/A</v>
      </c>
      <c r="H234">
        <f t="shared" si="36"/>
        <v>216</v>
      </c>
      <c r="I234" s="221">
        <f t="shared" si="33"/>
        <v>0</v>
      </c>
      <c r="J234" s="251" t="e">
        <f t="shared" si="34"/>
        <v>#N/A</v>
      </c>
      <c r="K234" s="251" t="e">
        <f t="shared" si="35"/>
        <v>#N/A</v>
      </c>
    </row>
    <row r="235" spans="1:11">
      <c r="A235" s="212">
        <f t="shared" si="37"/>
        <v>218</v>
      </c>
      <c r="B235" s="325"/>
      <c r="C235" s="325"/>
      <c r="D235" s="265">
        <f t="shared" si="29"/>
        <v>0</v>
      </c>
      <c r="E235" s="251" t="e">
        <f t="shared" si="31"/>
        <v>#N/A</v>
      </c>
      <c r="F235" s="251" t="e">
        <f t="shared" si="32"/>
        <v>#N/A</v>
      </c>
      <c r="H235">
        <f t="shared" si="36"/>
        <v>217</v>
      </c>
      <c r="I235" s="221">
        <f t="shared" si="33"/>
        <v>0</v>
      </c>
      <c r="J235" s="251" t="e">
        <f t="shared" si="34"/>
        <v>#N/A</v>
      </c>
      <c r="K235" s="251" t="e">
        <f t="shared" si="35"/>
        <v>#N/A</v>
      </c>
    </row>
    <row r="236" spans="1:11">
      <c r="A236" s="212">
        <f t="shared" si="37"/>
        <v>219</v>
      </c>
      <c r="B236" s="325"/>
      <c r="C236" s="325"/>
      <c r="D236" s="265">
        <f t="shared" si="29"/>
        <v>0</v>
      </c>
      <c r="E236" s="251" t="e">
        <f t="shared" si="31"/>
        <v>#N/A</v>
      </c>
      <c r="F236" s="251" t="e">
        <f t="shared" si="32"/>
        <v>#N/A</v>
      </c>
      <c r="H236">
        <f t="shared" si="36"/>
        <v>218</v>
      </c>
      <c r="I236" s="221">
        <f t="shared" si="33"/>
        <v>0</v>
      </c>
      <c r="J236" s="251" t="e">
        <f t="shared" si="34"/>
        <v>#N/A</v>
      </c>
      <c r="K236" s="251" t="e">
        <f t="shared" si="35"/>
        <v>#N/A</v>
      </c>
    </row>
    <row r="237" spans="1:11">
      <c r="A237" s="212">
        <f t="shared" si="37"/>
        <v>220</v>
      </c>
      <c r="B237" s="325"/>
      <c r="C237" s="325"/>
      <c r="D237" s="265">
        <f t="shared" si="29"/>
        <v>0</v>
      </c>
      <c r="E237" s="251" t="e">
        <f t="shared" si="31"/>
        <v>#N/A</v>
      </c>
      <c r="F237" s="251" t="e">
        <f t="shared" si="32"/>
        <v>#N/A</v>
      </c>
      <c r="H237">
        <f t="shared" si="36"/>
        <v>219</v>
      </c>
      <c r="I237" s="221">
        <f t="shared" si="33"/>
        <v>0</v>
      </c>
      <c r="J237" s="251" t="e">
        <f t="shared" si="34"/>
        <v>#N/A</v>
      </c>
      <c r="K237" s="251" t="e">
        <f t="shared" si="35"/>
        <v>#N/A</v>
      </c>
    </row>
  </sheetData>
  <mergeCells count="2">
    <mergeCell ref="E14:F14"/>
    <mergeCell ref="J14:K14"/>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AG265"/>
  <sheetViews>
    <sheetView workbookViewId="0"/>
  </sheetViews>
  <sheetFormatPr baseColWidth="10" defaultRowHeight="12.75"/>
  <cols>
    <col min="1" max="1" width="2.7109375" style="1" customWidth="1"/>
    <col min="2" max="2" width="14.85546875" style="1" customWidth="1"/>
    <col min="3" max="3" width="13.42578125" style="5" customWidth="1"/>
    <col min="4" max="4" width="8.7109375" style="1" customWidth="1"/>
    <col min="5" max="5" width="11.42578125" style="1"/>
    <col min="6" max="6" width="13.140625" style="1" customWidth="1"/>
    <col min="7" max="7" width="15" style="20" customWidth="1"/>
    <col min="8" max="8" width="15" style="20" hidden="1" customWidth="1"/>
    <col min="9" max="9" width="2.42578125" style="1" customWidth="1"/>
    <col min="10" max="10" width="14.42578125" style="1" customWidth="1"/>
    <col min="11" max="11" width="13.5703125" style="1" customWidth="1"/>
    <col min="12" max="12" width="10.42578125" style="1" customWidth="1"/>
    <col min="13" max="13" width="12.5703125" style="1" customWidth="1"/>
    <col min="14" max="14" width="11.42578125" style="1"/>
    <col min="15" max="15" width="13" style="20" customWidth="1"/>
    <col min="16" max="16" width="13" style="20" hidden="1" customWidth="1"/>
    <col min="17" max="17" width="2.85546875" style="1" customWidth="1"/>
    <col min="18" max="18" width="14.140625" style="1" customWidth="1"/>
    <col min="19" max="20" width="11.42578125" style="1"/>
    <col min="21" max="21" width="12.140625" style="1" customWidth="1"/>
    <col min="22" max="22" width="11.42578125" style="1"/>
    <col min="23" max="23" width="13.7109375" style="1" customWidth="1"/>
    <col min="24" max="25" width="13.7109375" style="1" hidden="1" customWidth="1"/>
    <col min="26" max="16384" width="11.42578125" style="1"/>
  </cols>
  <sheetData>
    <row r="1" spans="2:27" ht="15.75">
      <c r="B1" s="175" t="s">
        <v>245</v>
      </c>
      <c r="Q1" s="157"/>
      <c r="R1" s="176" t="s">
        <v>246</v>
      </c>
    </row>
    <row r="2" spans="2:27">
      <c r="Q2" s="16"/>
      <c r="R2" s="8"/>
    </row>
    <row r="3" spans="2:27">
      <c r="B3" s="54" t="s">
        <v>141</v>
      </c>
      <c r="G3" t="s">
        <v>0</v>
      </c>
      <c r="H3"/>
      <c r="I3" t="s">
        <v>1</v>
      </c>
      <c r="J3"/>
      <c r="Q3" s="16"/>
      <c r="R3" s="54" t="s">
        <v>141</v>
      </c>
      <c r="W3" t="s">
        <v>0</v>
      </c>
      <c r="X3"/>
      <c r="Y3"/>
      <c r="Z3" t="s">
        <v>1</v>
      </c>
      <c r="AA3"/>
    </row>
    <row r="4" spans="2:27">
      <c r="B4" s="1" t="s">
        <v>155</v>
      </c>
      <c r="G4"/>
      <c r="H4"/>
      <c r="I4" t="s">
        <v>2</v>
      </c>
      <c r="J4"/>
      <c r="Q4" s="16"/>
      <c r="R4" s="1" t="s">
        <v>155</v>
      </c>
      <c r="W4"/>
      <c r="X4"/>
      <c r="Y4"/>
      <c r="Z4" t="s">
        <v>2</v>
      </c>
      <c r="AA4"/>
    </row>
    <row r="5" spans="2:27">
      <c r="G5"/>
      <c r="H5"/>
      <c r="I5" t="s">
        <v>136</v>
      </c>
      <c r="J5"/>
      <c r="Q5" s="16"/>
      <c r="R5" s="8"/>
      <c r="W5"/>
      <c r="X5"/>
      <c r="Y5"/>
      <c r="Z5" t="s">
        <v>136</v>
      </c>
      <c r="AA5"/>
    </row>
    <row r="6" spans="2:27">
      <c r="G6"/>
      <c r="H6"/>
      <c r="I6" t="s">
        <v>3</v>
      </c>
      <c r="J6"/>
      <c r="Q6" s="16"/>
      <c r="R6" s="8"/>
      <c r="W6"/>
      <c r="X6"/>
      <c r="Y6"/>
      <c r="Z6" t="s">
        <v>3</v>
      </c>
      <c r="AA6"/>
    </row>
    <row r="7" spans="2:27">
      <c r="G7"/>
      <c r="H7"/>
      <c r="I7" t="s">
        <v>156</v>
      </c>
      <c r="J7"/>
      <c r="Q7" s="16"/>
      <c r="R7" s="8"/>
      <c r="W7"/>
      <c r="X7"/>
      <c r="Y7"/>
      <c r="Z7" t="s">
        <v>156</v>
      </c>
      <c r="AA7"/>
    </row>
    <row r="8" spans="2:27">
      <c r="G8"/>
      <c r="H8"/>
      <c r="I8"/>
      <c r="J8"/>
      <c r="Q8" s="16"/>
      <c r="R8" s="8"/>
      <c r="W8"/>
      <c r="X8"/>
      <c r="Y8"/>
      <c r="Z8"/>
      <c r="AA8"/>
    </row>
    <row r="9" spans="2:27">
      <c r="B9" s="6" t="s">
        <v>141</v>
      </c>
      <c r="G9" s="21" t="s">
        <v>0</v>
      </c>
      <c r="H9" s="21"/>
      <c r="I9" s="7" t="s">
        <v>1</v>
      </c>
      <c r="Q9" s="16"/>
      <c r="R9" s="178" t="s">
        <v>141</v>
      </c>
      <c r="W9" t="s">
        <v>0</v>
      </c>
      <c r="X9"/>
      <c r="Y9"/>
      <c r="Z9" t="s">
        <v>1</v>
      </c>
      <c r="AA9"/>
    </row>
    <row r="10" spans="2:27">
      <c r="B10" s="168" t="s">
        <v>234</v>
      </c>
      <c r="G10" s="21"/>
      <c r="H10" s="21"/>
      <c r="I10" s="7" t="s">
        <v>2</v>
      </c>
      <c r="Q10" s="16"/>
      <c r="R10" s="1" t="s">
        <v>154</v>
      </c>
      <c r="W10"/>
      <c r="X10"/>
      <c r="Y10"/>
      <c r="Z10" t="s">
        <v>2</v>
      </c>
      <c r="AA10"/>
    </row>
    <row r="11" spans="2:27">
      <c r="G11" s="21"/>
      <c r="H11" s="21"/>
      <c r="I11" s="7" t="s">
        <v>136</v>
      </c>
      <c r="Q11" s="31"/>
      <c r="R11" s="8"/>
      <c r="W11"/>
      <c r="X11"/>
      <c r="Y11"/>
      <c r="Z11" t="s">
        <v>136</v>
      </c>
    </row>
    <row r="12" spans="2:27">
      <c r="G12" s="21"/>
      <c r="H12" s="21"/>
      <c r="I12" s="7" t="s">
        <v>3</v>
      </c>
      <c r="Q12" s="31"/>
      <c r="R12" s="8"/>
      <c r="W12"/>
      <c r="X12"/>
      <c r="Y12"/>
      <c r="Z12" t="s">
        <v>3</v>
      </c>
    </row>
    <row r="13" spans="2:27" ht="13.5">
      <c r="B13" s="168"/>
      <c r="G13" s="21"/>
      <c r="H13" s="21"/>
      <c r="I13" s="7" t="s">
        <v>137</v>
      </c>
      <c r="Q13" s="31"/>
      <c r="W13"/>
      <c r="X13"/>
      <c r="Y13"/>
      <c r="Z13" t="s">
        <v>152</v>
      </c>
      <c r="AA13"/>
    </row>
    <row r="14" spans="2:27">
      <c r="B14" s="168" t="s">
        <v>233</v>
      </c>
      <c r="G14" s="21"/>
      <c r="H14" s="21"/>
      <c r="I14" s="7"/>
      <c r="Q14" s="31"/>
      <c r="R14" s="173" t="s">
        <v>233</v>
      </c>
      <c r="W14"/>
      <c r="X14"/>
      <c r="Y14"/>
      <c r="Z14"/>
      <c r="AA14"/>
    </row>
    <row r="15" spans="2:27">
      <c r="M15"/>
      <c r="Q15" s="31"/>
      <c r="R15" s="168"/>
      <c r="W15"/>
      <c r="X15"/>
      <c r="Y15"/>
      <c r="Z15"/>
      <c r="AA15"/>
    </row>
    <row r="16" spans="2:27" ht="15.75">
      <c r="B16" s="63" t="s">
        <v>194</v>
      </c>
      <c r="C16" s="219">
        <v>41640</v>
      </c>
      <c r="D16" s="220"/>
      <c r="E16" s="408" t="s">
        <v>276</v>
      </c>
      <c r="F16" s="409"/>
      <c r="J16" s="63" t="s">
        <v>194</v>
      </c>
      <c r="K16" s="219">
        <v>41640</v>
      </c>
      <c r="L16" s="220"/>
      <c r="M16" s="410" t="s">
        <v>151</v>
      </c>
      <c r="N16" s="411"/>
      <c r="Q16" s="31"/>
      <c r="R16" s="63" t="s">
        <v>194</v>
      </c>
      <c r="S16" s="219">
        <v>41640</v>
      </c>
      <c r="T16" s="220"/>
      <c r="W16"/>
      <c r="X16"/>
      <c r="Y16"/>
      <c r="Z16"/>
      <c r="AA16"/>
    </row>
    <row r="17" spans="2:33" ht="13.5" thickBot="1">
      <c r="B17" s="63" t="s">
        <v>160</v>
      </c>
      <c r="C17" s="294"/>
      <c r="D17" s="295"/>
      <c r="E17" s="392" t="s">
        <v>239</v>
      </c>
      <c r="F17" s="407"/>
      <c r="J17" s="63" t="s">
        <v>160</v>
      </c>
      <c r="K17" s="216"/>
      <c r="L17" s="295"/>
      <c r="M17" s="392" t="s">
        <v>240</v>
      </c>
      <c r="N17" s="407"/>
      <c r="Q17" s="31"/>
      <c r="R17" s="63" t="s">
        <v>160</v>
      </c>
      <c r="S17" s="216"/>
      <c r="T17" s="295"/>
      <c r="U17" s="181" t="s">
        <v>238</v>
      </c>
      <c r="W17"/>
      <c r="X17"/>
      <c r="Y17"/>
      <c r="Z17"/>
      <c r="AA17"/>
    </row>
    <row r="18" spans="2:33">
      <c r="B18" s="169" t="s">
        <v>235</v>
      </c>
      <c r="C18" s="390">
        <v>1</v>
      </c>
      <c r="D18" s="391"/>
      <c r="E18" s="394" t="s">
        <v>159</v>
      </c>
      <c r="F18" s="412"/>
      <c r="J18" s="169" t="s">
        <v>235</v>
      </c>
      <c r="K18" s="226">
        <v>1</v>
      </c>
      <c r="L18" s="227"/>
      <c r="M18" s="403" t="s">
        <v>315</v>
      </c>
      <c r="N18" s="412"/>
      <c r="Q18" s="31"/>
      <c r="R18" s="169" t="s">
        <v>235</v>
      </c>
      <c r="S18" s="226">
        <v>1</v>
      </c>
      <c r="T18" s="227"/>
      <c r="W18"/>
      <c r="X18"/>
      <c r="Y18"/>
      <c r="Z18" s="78" t="s">
        <v>165</v>
      </c>
      <c r="AA18" s="79"/>
      <c r="AB18" s="69"/>
      <c r="AC18" s="69"/>
      <c r="AD18" s="69"/>
      <c r="AE18" s="70"/>
      <c r="AF18" s="80"/>
      <c r="AG18" s="81"/>
    </row>
    <row r="19" spans="2:33" ht="15">
      <c r="B19" s="63" t="s">
        <v>161</v>
      </c>
      <c r="C19" s="202"/>
      <c r="D19" s="1" t="s">
        <v>162</v>
      </c>
      <c r="E19" s="401" t="s">
        <v>237</v>
      </c>
      <c r="F19" s="402"/>
      <c r="J19" s="63" t="s">
        <v>161</v>
      </c>
      <c r="K19" s="96"/>
      <c r="L19" s="1" t="s">
        <v>162</v>
      </c>
      <c r="M19" s="401" t="s">
        <v>236</v>
      </c>
      <c r="N19" s="402"/>
      <c r="Q19" s="31"/>
      <c r="R19" s="63" t="s">
        <v>161</v>
      </c>
      <c r="S19" s="67"/>
      <c r="T19" s="172" t="s">
        <v>12</v>
      </c>
      <c r="U19" s="173" t="s">
        <v>242</v>
      </c>
      <c r="W19"/>
      <c r="X19"/>
      <c r="Y19"/>
      <c r="Z19" s="186" t="s">
        <v>310</v>
      </c>
      <c r="AA19" s="12"/>
      <c r="AB19" s="8"/>
      <c r="AC19" s="8"/>
      <c r="AD19" s="8"/>
      <c r="AE19" s="82"/>
      <c r="AF19" s="83"/>
      <c r="AG19" s="84"/>
    </row>
    <row r="20" spans="2:33" ht="13.5" thickBot="1">
      <c r="Q20" s="31"/>
      <c r="W20"/>
      <c r="X20"/>
      <c r="Y20"/>
      <c r="Z20" s="186" t="s">
        <v>277</v>
      </c>
      <c r="AA20" s="12"/>
      <c r="AB20" s="8"/>
      <c r="AC20" s="8"/>
      <c r="AD20" s="8"/>
      <c r="AE20" s="82"/>
      <c r="AF20" s="83"/>
      <c r="AG20" s="84"/>
    </row>
    <row r="21" spans="2:33" ht="15.75">
      <c r="B21" s="174" t="s">
        <v>243</v>
      </c>
      <c r="C21" s="142"/>
      <c r="D21" s="129"/>
      <c r="E21" s="129"/>
      <c r="F21" s="130"/>
      <c r="J21" s="174" t="s">
        <v>244</v>
      </c>
      <c r="K21" s="129"/>
      <c r="L21" s="129"/>
      <c r="M21" s="129"/>
      <c r="N21" s="130"/>
      <c r="Q21" s="31"/>
      <c r="R21" s="156" t="s">
        <v>231</v>
      </c>
      <c r="S21" s="129"/>
      <c r="T21" s="129"/>
      <c r="U21" s="129"/>
      <c r="V21" s="130"/>
      <c r="W21"/>
      <c r="X21"/>
      <c r="Y21"/>
      <c r="Z21" s="186" t="s">
        <v>279</v>
      </c>
      <c r="AA21" s="205"/>
      <c r="AB21" s="206"/>
      <c r="AC21" s="206"/>
      <c r="AD21" s="206"/>
      <c r="AE21" s="82"/>
      <c r="AF21" s="83"/>
      <c r="AG21" s="84"/>
    </row>
    <row r="22" spans="2:33">
      <c r="B22" s="131"/>
      <c r="C22" s="143"/>
      <c r="D22" s="132"/>
      <c r="E22" s="132"/>
      <c r="F22" s="133"/>
      <c r="J22" s="131"/>
      <c r="K22" s="132"/>
      <c r="L22" s="132"/>
      <c r="M22" s="132"/>
      <c r="N22" s="133"/>
      <c r="Q22" s="31"/>
      <c r="R22" s="132"/>
      <c r="S22" s="132"/>
      <c r="T22" s="132"/>
      <c r="U22" s="132"/>
      <c r="V22" s="133"/>
      <c r="W22"/>
      <c r="X22"/>
      <c r="Y22"/>
      <c r="Z22" s="186" t="s">
        <v>280</v>
      </c>
      <c r="AA22" s="12"/>
      <c r="AB22" s="8"/>
      <c r="AC22" s="8"/>
      <c r="AD22" s="8"/>
      <c r="AE22" s="82"/>
      <c r="AF22" s="83"/>
      <c r="AG22" s="84"/>
    </row>
    <row r="23" spans="2:33">
      <c r="B23" s="131"/>
      <c r="C23" s="143"/>
      <c r="D23" s="262" t="s">
        <v>270</v>
      </c>
      <c r="E23" s="145">
        <f>SUM(H47:H265)</f>
        <v>772.89508061635991</v>
      </c>
      <c r="F23" s="133"/>
      <c r="J23" s="131"/>
      <c r="K23" s="132"/>
      <c r="L23" s="262" t="s">
        <v>270</v>
      </c>
      <c r="M23" s="145">
        <f>SUM(P47:P265)</f>
        <v>483.45648634338005</v>
      </c>
      <c r="N23" s="133"/>
      <c r="Q23" s="31"/>
      <c r="R23" s="132"/>
      <c r="S23" s="132"/>
      <c r="T23" s="262" t="s">
        <v>255</v>
      </c>
      <c r="U23" s="145">
        <f>SUM(X47:X265)</f>
        <v>0.49506965498379918</v>
      </c>
      <c r="V23" s="133"/>
      <c r="W23" s="20"/>
      <c r="X23" s="20"/>
      <c r="Y23" s="20"/>
      <c r="Z23" s="186" t="s">
        <v>281</v>
      </c>
      <c r="AA23" s="12"/>
      <c r="AB23" s="8"/>
      <c r="AC23" s="8"/>
      <c r="AD23" s="8"/>
      <c r="AE23" s="82"/>
      <c r="AF23" s="83"/>
      <c r="AG23" s="84"/>
    </row>
    <row r="24" spans="2:33">
      <c r="B24" s="131"/>
      <c r="C24" s="143"/>
      <c r="D24" s="263" t="s">
        <v>256</v>
      </c>
      <c r="E24" s="146">
        <f>E37</f>
        <v>10</v>
      </c>
      <c r="F24" s="133"/>
      <c r="J24" s="131"/>
      <c r="K24" s="132"/>
      <c r="L24" s="263" t="s">
        <v>256</v>
      </c>
      <c r="M24" s="146">
        <f>M37</f>
        <v>4.3</v>
      </c>
      <c r="N24" s="133"/>
      <c r="Q24" s="31"/>
      <c r="R24" s="132"/>
      <c r="S24" s="132"/>
      <c r="T24" s="263" t="s">
        <v>256</v>
      </c>
      <c r="U24" s="146">
        <f>U37</f>
        <v>3</v>
      </c>
      <c r="V24" s="133"/>
      <c r="W24"/>
      <c r="X24"/>
      <c r="Y24"/>
      <c r="Z24" s="186" t="s">
        <v>282</v>
      </c>
      <c r="AA24" s="12"/>
      <c r="AB24" s="8"/>
      <c r="AC24" s="8"/>
      <c r="AD24" s="8"/>
      <c r="AE24" s="82"/>
      <c r="AF24" s="83"/>
      <c r="AG24" s="84"/>
    </row>
    <row r="25" spans="2:33">
      <c r="B25" s="131"/>
      <c r="C25" s="143"/>
      <c r="D25" s="264" t="s">
        <v>257</v>
      </c>
      <c r="E25" s="147">
        <f>IF(E23&gt;E24,E23-E24,"unterpsateurisiert")</f>
        <v>762.89508061635991</v>
      </c>
      <c r="F25" s="133"/>
      <c r="G25" s="21"/>
      <c r="H25" s="21"/>
      <c r="I25" s="7"/>
      <c r="J25" s="131"/>
      <c r="K25" s="132"/>
      <c r="L25" s="264" t="s">
        <v>257</v>
      </c>
      <c r="M25" s="147">
        <f>IF(M23&gt;M24,M23-M24,"unterpasteurisiert")</f>
        <v>479.15648634338004</v>
      </c>
      <c r="N25" s="133"/>
      <c r="Q25" s="31"/>
      <c r="R25" s="132"/>
      <c r="S25" s="132"/>
      <c r="T25" s="264" t="s">
        <v>257</v>
      </c>
      <c r="U25" s="147" t="str">
        <f>IF(U23&gt;U24,U23-U24,"untersterilisiert")</f>
        <v>untersterilisiert</v>
      </c>
      <c r="V25" s="133"/>
      <c r="W25"/>
      <c r="X25"/>
      <c r="Y25"/>
      <c r="Z25" s="186" t="s">
        <v>278</v>
      </c>
      <c r="AA25" s="12"/>
      <c r="AB25" s="8"/>
      <c r="AC25" s="8"/>
      <c r="AD25" s="8"/>
      <c r="AE25" s="82"/>
      <c r="AF25" s="83"/>
      <c r="AG25" s="84"/>
    </row>
    <row r="26" spans="2:33">
      <c r="B26" s="131"/>
      <c r="C26" s="143"/>
      <c r="D26" s="132"/>
      <c r="E26" s="132"/>
      <c r="F26" s="133"/>
      <c r="G26" s="21"/>
      <c r="H26" s="21"/>
      <c r="I26" s="7"/>
      <c r="J26" s="131"/>
      <c r="K26" s="132"/>
      <c r="L26" s="132"/>
      <c r="M26" s="132"/>
      <c r="N26" s="133"/>
      <c r="Q26" s="31"/>
      <c r="R26" s="132"/>
      <c r="S26" s="132"/>
      <c r="T26" s="132"/>
      <c r="U26" s="132"/>
      <c r="V26" s="133"/>
      <c r="W26"/>
      <c r="X26"/>
      <c r="Y26"/>
      <c r="Z26" s="186" t="s">
        <v>249</v>
      </c>
      <c r="AA26" s="12"/>
      <c r="AB26" s="8"/>
      <c r="AC26" s="8"/>
      <c r="AD26" s="8"/>
      <c r="AE26" s="82"/>
      <c r="AF26" s="83"/>
      <c r="AG26" s="84"/>
    </row>
    <row r="27" spans="2:33" ht="13.5" thickBot="1">
      <c r="B27" s="413" t="s">
        <v>312</v>
      </c>
      <c r="C27" s="398"/>
      <c r="D27" s="398"/>
      <c r="E27" s="146">
        <f>SUM(D47:D265)</f>
        <v>104</v>
      </c>
      <c r="F27" s="133"/>
      <c r="G27" s="1"/>
      <c r="H27" s="1"/>
      <c r="J27" s="413" t="s">
        <v>312</v>
      </c>
      <c r="K27" s="398"/>
      <c r="L27" s="398"/>
      <c r="M27" s="146">
        <f>SUM(L47:L265)</f>
        <v>104</v>
      </c>
      <c r="N27" s="133"/>
      <c r="Q27" s="31"/>
      <c r="R27" s="414" t="s">
        <v>322</v>
      </c>
      <c r="S27" s="398"/>
      <c r="T27" s="398"/>
      <c r="U27" s="146">
        <f>SUM(T47:T265)</f>
        <v>104</v>
      </c>
      <c r="V27" s="133"/>
      <c r="Z27" s="85"/>
      <c r="AA27" s="86"/>
      <c r="AB27" s="87"/>
      <c r="AC27" s="87"/>
      <c r="AD27" s="87"/>
      <c r="AE27" s="88"/>
      <c r="AF27" s="89"/>
      <c r="AG27" s="90"/>
    </row>
    <row r="28" spans="2:33">
      <c r="B28" s="131"/>
      <c r="C28" s="143"/>
      <c r="D28" s="132"/>
      <c r="E28" s="132"/>
      <c r="F28" s="133"/>
      <c r="G28" s="1"/>
      <c r="H28" s="1"/>
      <c r="J28" s="131"/>
      <c r="K28" s="132"/>
      <c r="L28" s="132"/>
      <c r="M28" s="132"/>
      <c r="N28" s="133"/>
      <c r="Q28" s="31"/>
      <c r="R28" s="229"/>
      <c r="S28" s="229"/>
      <c r="T28" s="229" t="s">
        <v>320</v>
      </c>
      <c r="U28" s="322" t="str">
        <f>IF(Y44&lt;121,"Tmax &lt; 121°C !",)</f>
        <v>Tmax &lt; 121°C !</v>
      </c>
      <c r="V28" s="133"/>
      <c r="AA28"/>
    </row>
    <row r="29" spans="2:33" ht="13.5" thickBot="1">
      <c r="B29" s="137"/>
      <c r="C29" s="144"/>
      <c r="D29" s="138"/>
      <c r="E29" s="138"/>
      <c r="F29" s="139"/>
      <c r="G29" s="1"/>
      <c r="H29" s="1"/>
      <c r="J29" s="137"/>
      <c r="K29" s="138"/>
      <c r="L29" s="138"/>
      <c r="M29" s="140"/>
      <c r="N29" s="141"/>
      <c r="O29" s="21"/>
      <c r="P29" s="21"/>
      <c r="Q29" s="31"/>
      <c r="R29" s="138"/>
      <c r="S29" s="138"/>
      <c r="T29" s="138"/>
      <c r="U29" s="138"/>
      <c r="V29" s="139"/>
      <c r="AA29"/>
    </row>
    <row r="30" spans="2:33" ht="15.75">
      <c r="E30" s="182"/>
      <c r="F30" s="45"/>
      <c r="G30" s="1"/>
      <c r="H30" s="1"/>
      <c r="I30" s="3"/>
      <c r="K30" s="17"/>
      <c r="N30" s="183"/>
      <c r="O30" s="21"/>
      <c r="P30" s="21"/>
      <c r="Q30" s="31"/>
      <c r="R30" s="8"/>
      <c r="AA30"/>
    </row>
    <row r="31" spans="2:33">
      <c r="E31" s="6"/>
      <c r="F31" s="6"/>
      <c r="I31" s="9"/>
      <c r="J31" s="14"/>
      <c r="N31" s="178"/>
      <c r="Q31" s="16"/>
    </row>
    <row r="32" spans="2:33">
      <c r="E32" s="6"/>
      <c r="F32" s="6"/>
      <c r="I32" s="9"/>
      <c r="J32" s="14"/>
      <c r="N32" s="178"/>
      <c r="Q32" s="16"/>
    </row>
    <row r="33" spans="2:26" ht="15.75">
      <c r="D33" s="367" t="s">
        <v>275</v>
      </c>
      <c r="E33" s="368"/>
      <c r="F33" s="6"/>
      <c r="I33" s="9"/>
      <c r="J33" s="14"/>
      <c r="L33" s="367" t="s">
        <v>274</v>
      </c>
      <c r="M33" s="368"/>
      <c r="O33" s="22"/>
      <c r="P33" s="22"/>
      <c r="Q33" s="16"/>
      <c r="T33" s="367" t="s">
        <v>7</v>
      </c>
      <c r="U33" s="369"/>
      <c r="V33" s="370"/>
      <c r="W33" s="113"/>
      <c r="X33" s="113"/>
      <c r="Y33" s="113"/>
    </row>
    <row r="34" spans="2:26">
      <c r="D34" s="6"/>
      <c r="E34" s="6"/>
      <c r="F34" s="6"/>
      <c r="I34" s="9"/>
      <c r="J34" s="14"/>
      <c r="K34" s="178"/>
      <c r="L34" s="13"/>
      <c r="O34" s="22"/>
      <c r="P34" s="22"/>
      <c r="Q34" s="16"/>
      <c r="R34" s="13"/>
      <c r="S34" s="178"/>
      <c r="T34" s="178"/>
      <c r="U34" s="178"/>
      <c r="V34" s="178"/>
      <c r="W34" s="22"/>
      <c r="X34" s="22"/>
      <c r="Y34" s="22"/>
    </row>
    <row r="35" spans="2:26">
      <c r="C35" s="204" t="s">
        <v>305</v>
      </c>
      <c r="D35" s="258" t="str">
        <f>Temperaturverlauf!J10</f>
        <v>Tiefste Temp. im Intervall</v>
      </c>
      <c r="E35" s="6"/>
      <c r="F35" s="6"/>
      <c r="I35" s="9"/>
      <c r="J35" s="14"/>
      <c r="K35" s="206" t="str">
        <f>C35</f>
        <v>Modus:</v>
      </c>
      <c r="L35" s="13" t="str">
        <f>D35</f>
        <v>Tiefste Temp. im Intervall</v>
      </c>
      <c r="O35" s="22"/>
      <c r="P35" s="22"/>
      <c r="Q35" s="16"/>
      <c r="R35" s="13"/>
      <c r="S35" s="206" t="str">
        <f>C35</f>
        <v>Modus:</v>
      </c>
      <c r="T35" s="13" t="str">
        <f>D35</f>
        <v>Tiefste Temp. im Intervall</v>
      </c>
      <c r="W35" s="22"/>
      <c r="X35" s="22"/>
      <c r="Y35" s="22"/>
    </row>
    <row r="36" spans="2:26" ht="16.5" customHeight="1">
      <c r="C36" s="173" t="s">
        <v>316</v>
      </c>
      <c r="I36" s="9"/>
      <c r="J36" s="2"/>
      <c r="K36" s="309" t="s">
        <v>316</v>
      </c>
      <c r="M36" s="8"/>
      <c r="N36" s="8"/>
      <c r="O36" s="22"/>
      <c r="P36" s="22"/>
      <c r="Q36" s="16"/>
      <c r="S36" s="309" t="s">
        <v>316</v>
      </c>
      <c r="U36" s="8"/>
      <c r="V36" s="8"/>
      <c r="W36" s="22"/>
      <c r="X36" s="22"/>
      <c r="Y36" s="22"/>
    </row>
    <row r="37" spans="2:26">
      <c r="C37" s="181"/>
      <c r="D37" s="181" t="s">
        <v>173</v>
      </c>
      <c r="E37" s="71">
        <v>10</v>
      </c>
      <c r="F37" s="46"/>
      <c r="I37" s="10"/>
      <c r="J37" s="2"/>
      <c r="K37" s="177"/>
      <c r="L37" s="180" t="s">
        <v>173</v>
      </c>
      <c r="M37" s="71">
        <v>4.3</v>
      </c>
      <c r="N37" s="46"/>
      <c r="O37" s="22"/>
      <c r="P37" s="22"/>
      <c r="Q37" s="16"/>
      <c r="S37" s="177"/>
      <c r="T37" s="180" t="s">
        <v>172</v>
      </c>
      <c r="U37" s="71">
        <v>3</v>
      </c>
      <c r="V37" s="46"/>
      <c r="W37" s="22"/>
      <c r="X37" s="22"/>
      <c r="Y37" s="22"/>
    </row>
    <row r="38" spans="2:26">
      <c r="C38" s="179"/>
      <c r="D38" s="179" t="s">
        <v>138</v>
      </c>
      <c r="E38" s="72">
        <v>10</v>
      </c>
      <c r="F38" s="47"/>
      <c r="I38" s="10"/>
      <c r="J38" s="2"/>
      <c r="K38" s="177"/>
      <c r="L38" s="177" t="s">
        <v>138</v>
      </c>
      <c r="M38" s="72">
        <v>8.9</v>
      </c>
      <c r="N38" s="47"/>
      <c r="O38" s="22"/>
      <c r="P38" s="22"/>
      <c r="Q38" s="16"/>
      <c r="S38" s="177"/>
      <c r="T38" s="177" t="s">
        <v>138</v>
      </c>
      <c r="U38" s="72">
        <v>10</v>
      </c>
      <c r="V38" s="47"/>
      <c r="W38" s="22"/>
      <c r="X38" s="22"/>
      <c r="Y38" s="22"/>
    </row>
    <row r="39" spans="2:26" ht="15.75" customHeight="1">
      <c r="C39" s="181"/>
      <c r="D39" s="181" t="s">
        <v>140</v>
      </c>
      <c r="E39" s="73">
        <v>90</v>
      </c>
      <c r="F39" s="46"/>
      <c r="I39" s="10"/>
      <c r="J39" s="2"/>
      <c r="K39" s="177"/>
      <c r="L39" s="180" t="s">
        <v>140</v>
      </c>
      <c r="M39" s="73">
        <v>93.3</v>
      </c>
      <c r="N39" s="46"/>
      <c r="O39" s="22"/>
      <c r="P39" s="22"/>
      <c r="Q39" s="16"/>
      <c r="S39" s="177"/>
      <c r="T39" s="180" t="s">
        <v>140</v>
      </c>
      <c r="U39" s="73">
        <v>121.1</v>
      </c>
      <c r="V39" s="46"/>
      <c r="W39" s="22"/>
      <c r="X39" s="22"/>
      <c r="Y39" s="22"/>
    </row>
    <row r="40" spans="2:26" ht="15" customHeight="1">
      <c r="C40" s="209"/>
      <c r="D40" s="177" t="s">
        <v>139</v>
      </c>
      <c r="E40" s="8" t="s">
        <v>142</v>
      </c>
      <c r="G40" s="22"/>
      <c r="H40" s="22"/>
      <c r="I40" s="9"/>
      <c r="J40" s="2"/>
      <c r="L40" s="177" t="s">
        <v>139</v>
      </c>
      <c r="M40" s="280" t="s">
        <v>148</v>
      </c>
      <c r="N40" s="307"/>
      <c r="O40" s="22"/>
      <c r="P40" s="22"/>
      <c r="Q40" s="16"/>
      <c r="S40" s="177"/>
      <c r="T40" s="177" t="s">
        <v>139</v>
      </c>
      <c r="U40" s="8" t="s">
        <v>153</v>
      </c>
      <c r="V40" s="8"/>
      <c r="W40" s="22"/>
      <c r="X40" s="22"/>
      <c r="Y40" s="22"/>
    </row>
    <row r="41" spans="2:26" ht="15" customHeight="1">
      <c r="C41" s="8"/>
      <c r="D41" s="8"/>
      <c r="E41" s="8"/>
      <c r="G41" s="22"/>
      <c r="H41" s="22"/>
      <c r="I41" s="9"/>
      <c r="J41" s="2"/>
      <c r="K41" s="8"/>
      <c r="L41" s="8"/>
      <c r="M41" s="8"/>
      <c r="N41" s="307"/>
      <c r="O41" s="22"/>
      <c r="P41" s="22"/>
      <c r="Q41" s="16"/>
      <c r="S41" s="8"/>
      <c r="T41" s="8"/>
      <c r="U41" s="8"/>
      <c r="V41" s="8"/>
      <c r="W41" s="22"/>
      <c r="X41" s="22"/>
      <c r="Y41" s="22"/>
    </row>
    <row r="42" spans="2:26" ht="14.25" customHeight="1">
      <c r="B42" s="8"/>
      <c r="C42" s="279"/>
      <c r="D42" s="27"/>
      <c r="E42" s="316" t="s">
        <v>144</v>
      </c>
      <c r="F42" s="317" t="s">
        <v>157</v>
      </c>
      <c r="G42" s="319" t="s">
        <v>314</v>
      </c>
      <c r="H42" s="198"/>
      <c r="I42" s="9"/>
      <c r="J42" s="14"/>
      <c r="K42" s="279"/>
      <c r="L42" s="214"/>
      <c r="M42" s="316" t="s">
        <v>144</v>
      </c>
      <c r="N42" s="317" t="s">
        <v>157</v>
      </c>
      <c r="O42" s="319" t="s">
        <v>314</v>
      </c>
      <c r="P42" s="199"/>
      <c r="Q42" s="16"/>
      <c r="R42" s="13"/>
      <c r="S42" s="214"/>
      <c r="T42" s="214"/>
      <c r="U42" s="316" t="s">
        <v>144</v>
      </c>
      <c r="V42" s="317" t="s">
        <v>157</v>
      </c>
      <c r="W42" s="319" t="s">
        <v>313</v>
      </c>
      <c r="X42" s="22"/>
      <c r="Y42" s="22"/>
    </row>
    <row r="43" spans="2:26" ht="14.25" customHeight="1">
      <c r="B43" s="8"/>
      <c r="C43" s="255" t="s">
        <v>146</v>
      </c>
      <c r="D43" s="318" t="s">
        <v>309</v>
      </c>
      <c r="E43" s="236" t="s">
        <v>143</v>
      </c>
      <c r="F43" s="236" t="s">
        <v>158</v>
      </c>
      <c r="G43" s="269" t="s">
        <v>145</v>
      </c>
      <c r="H43" s="57"/>
      <c r="I43" s="9"/>
      <c r="J43" s="14"/>
      <c r="K43" s="255" t="s">
        <v>146</v>
      </c>
      <c r="L43" s="235" t="s">
        <v>309</v>
      </c>
      <c r="M43" s="236" t="s">
        <v>143</v>
      </c>
      <c r="N43" s="236" t="s">
        <v>158</v>
      </c>
      <c r="O43" s="269" t="s">
        <v>145</v>
      </c>
      <c r="P43" s="58"/>
      <c r="Q43" s="16"/>
      <c r="R43" s="13"/>
      <c r="S43" s="255" t="s">
        <v>146</v>
      </c>
      <c r="T43" s="318" t="s">
        <v>309</v>
      </c>
      <c r="U43" s="236" t="s">
        <v>143</v>
      </c>
      <c r="V43" s="236" t="s">
        <v>167</v>
      </c>
      <c r="W43" s="269" t="s">
        <v>149</v>
      </c>
      <c r="X43" s="22"/>
      <c r="Y43" s="320" t="s">
        <v>321</v>
      </c>
    </row>
    <row r="44" spans="2:26" ht="14.25" customHeight="1">
      <c r="B44" s="3"/>
      <c r="C44" s="50" t="s">
        <v>147</v>
      </c>
      <c r="D44" s="197" t="s">
        <v>286</v>
      </c>
      <c r="E44" s="197" t="s">
        <v>260</v>
      </c>
      <c r="F44" s="197" t="s">
        <v>259</v>
      </c>
      <c r="G44" s="270" t="s">
        <v>258</v>
      </c>
      <c r="H44" s="198"/>
      <c r="I44" s="9"/>
      <c r="J44" s="15"/>
      <c r="K44" s="50" t="s">
        <v>147</v>
      </c>
      <c r="L44" s="197" t="s">
        <v>286</v>
      </c>
      <c r="M44" s="197" t="s">
        <v>260</v>
      </c>
      <c r="N44" s="197" t="s">
        <v>259</v>
      </c>
      <c r="O44" s="270" t="s">
        <v>258</v>
      </c>
      <c r="P44" s="199"/>
      <c r="Q44" s="16"/>
      <c r="R44" s="29"/>
      <c r="S44" s="50" t="s">
        <v>147</v>
      </c>
      <c r="T44" s="197" t="s">
        <v>286</v>
      </c>
      <c r="U44" s="197" t="s">
        <v>260</v>
      </c>
      <c r="V44" s="197" t="s">
        <v>259</v>
      </c>
      <c r="W44" s="270" t="s">
        <v>258</v>
      </c>
      <c r="X44" s="22"/>
      <c r="Y44" s="321">
        <f>MAX(Y47:Y265)</f>
        <v>106.2</v>
      </c>
    </row>
    <row r="45" spans="2:26">
      <c r="C45" s="257"/>
      <c r="D45" s="74"/>
      <c r="E45" s="122"/>
      <c r="F45" s="120"/>
      <c r="G45" s="59" t="str">
        <f t="shared" ref="G45:G108" si="0">IF(ISNUMBER(D45),10^((C45-$E$39)/$E$38)*D45,"")</f>
        <v/>
      </c>
      <c r="H45" s="59"/>
      <c r="I45" s="9"/>
      <c r="J45" s="14"/>
      <c r="K45" s="117"/>
      <c r="L45" s="74"/>
      <c r="M45" s="119"/>
      <c r="N45" s="120"/>
      <c r="O45" s="59" t="str">
        <f>IF(ISNUMBER(L45),10^((K45-$M$39)/$M$38)*L45,"")</f>
        <v/>
      </c>
      <c r="P45" s="59"/>
      <c r="Q45" s="16"/>
      <c r="R45" s="13"/>
      <c r="S45" s="117"/>
      <c r="T45" s="74"/>
      <c r="U45" s="27"/>
      <c r="V45" s="56"/>
      <c r="W45" s="61"/>
      <c r="X45" s="268"/>
      <c r="Y45" s="268"/>
      <c r="Z45" s="8"/>
    </row>
    <row r="46" spans="2:26">
      <c r="C46" s="257"/>
      <c r="D46" s="74"/>
      <c r="E46" s="14"/>
      <c r="F46" s="120"/>
      <c r="G46" s="59" t="str">
        <f t="shared" si="0"/>
        <v/>
      </c>
      <c r="H46" s="59"/>
      <c r="I46" s="9"/>
      <c r="J46" s="14"/>
      <c r="K46" s="117"/>
      <c r="L46" s="74"/>
      <c r="M46" s="117"/>
      <c r="N46" s="120"/>
      <c r="O46" s="59" t="str">
        <f t="shared" ref="O46:O109" si="1">IF(ISNUMBER(L46),10^((K46-$M$39)/$M$38)*L46,"")</f>
        <v/>
      </c>
      <c r="P46" s="59"/>
      <c r="Q46" s="16"/>
      <c r="R46" s="13"/>
      <c r="S46" s="117"/>
      <c r="T46" s="74"/>
      <c r="U46" s="28"/>
      <c r="V46" s="56"/>
      <c r="W46" s="62"/>
      <c r="X46" s="268"/>
      <c r="Y46" s="268"/>
      <c r="Z46" s="8"/>
    </row>
    <row r="47" spans="2:26">
      <c r="C47" s="256">
        <f>Temperaturverlauf!J19</f>
        <v>59.6</v>
      </c>
      <c r="D47" s="267">
        <f>Temperaturverlauf!I19</f>
        <v>1</v>
      </c>
      <c r="E47" s="8">
        <f t="shared" ref="E47:E110" si="2">IF(ISNUMBER(C47),E$37/10^(($C47-E$39)/E$38),"")</f>
        <v>10964.781961431863</v>
      </c>
      <c r="F47" s="23">
        <f t="shared" ref="F47:F110" si="3">IF(ISNUMBER(C47),10^((C47-$E$39)/$E$38),"")</f>
        <v>9.1201083935590866E-4</v>
      </c>
      <c r="G47" s="254">
        <f t="shared" si="0"/>
        <v>9.1201083935590866E-4</v>
      </c>
      <c r="H47">
        <f t="shared" ref="H47:H110" si="4">IF(ISNA(G47),0,G47)</f>
        <v>9.1201083935590866E-4</v>
      </c>
      <c r="I47" s="9"/>
      <c r="J47" s="14"/>
      <c r="K47" s="256">
        <f>Temperaturverlauf!J19</f>
        <v>59.6</v>
      </c>
      <c r="L47" s="253">
        <f>Temperaturverlauf!I19</f>
        <v>1</v>
      </c>
      <c r="M47" s="28">
        <f>IF(ISNUMBER(K47),$M$37/10^((K47-$M$39)/$M$38),"")</f>
        <v>26301.790216965386</v>
      </c>
      <c r="N47" s="23">
        <f>IF(ISNUMBER(K47),10^((K47-$M$39)/$M$38),"")</f>
        <v>1.6348697045064182E-4</v>
      </c>
      <c r="O47" s="254">
        <f t="shared" si="1"/>
        <v>1.6348697045064182E-4</v>
      </c>
      <c r="P47">
        <f t="shared" ref="P47:P110" si="5">IF(ISNA(O47),0,O47)</f>
        <v>1.6348697045064182E-4</v>
      </c>
      <c r="Q47" s="16"/>
      <c r="R47" s="13"/>
      <c r="S47" s="256" t="e">
        <f>Temperaturverlauf!K19</f>
        <v>#N/A</v>
      </c>
      <c r="T47" s="253">
        <f>Temperaturverlauf!I19</f>
        <v>1</v>
      </c>
      <c r="U47" s="28" t="str">
        <f>IF(ISNUMBER(S47),$U$37/10^((S47-$U$39)/$U$38),"")</f>
        <v/>
      </c>
      <c r="V47" s="56" t="str">
        <f>IF(ISNUMBER(S47),10^((S47-$U$39)/$U$38),"")</f>
        <v/>
      </c>
      <c r="W47" s="254" t="e">
        <f t="shared" ref="W47:W110" si="6">IF(ISNUMBER(T47),10^((S47-$U$39)/$U$38)*T47,"")</f>
        <v>#N/A</v>
      </c>
      <c r="X47">
        <f t="shared" ref="X47:X110" si="7">IF(ISNA(W47),0,W47)</f>
        <v>0</v>
      </c>
      <c r="Y47">
        <f>IF(ISNA(S47),0,S47)</f>
        <v>0</v>
      </c>
      <c r="Z47"/>
    </row>
    <row r="48" spans="2:26">
      <c r="C48" s="256">
        <f>Temperaturverlauf!J20</f>
        <v>61</v>
      </c>
      <c r="D48" s="267">
        <f>Temperaturverlauf!I20</f>
        <v>1</v>
      </c>
      <c r="E48" s="2">
        <f t="shared" si="2"/>
        <v>7943.2823472428217</v>
      </c>
      <c r="F48" s="23">
        <f t="shared" si="3"/>
        <v>1.2589254117941662E-3</v>
      </c>
      <c r="G48" s="254">
        <f t="shared" si="0"/>
        <v>1.2589254117941662E-3</v>
      </c>
      <c r="H48">
        <f t="shared" si="4"/>
        <v>1.2589254117941662E-3</v>
      </c>
      <c r="I48" s="9"/>
      <c r="J48" s="14"/>
      <c r="K48" s="256">
        <f>Temperaturverlauf!J20</f>
        <v>61</v>
      </c>
      <c r="L48" s="253">
        <f>Temperaturverlauf!I20</f>
        <v>1</v>
      </c>
      <c r="M48" s="28">
        <f>IF(ISNUMBER(K48),$M$37/10^((K48-$M$39)/$M$38),"")</f>
        <v>18309.729940772231</v>
      </c>
      <c r="N48" s="23">
        <f t="shared" ref="N48:N111" si="8">IF(ISNUMBER(K48),10^((K48-$M$39)/$M$38),"")</f>
        <v>2.3484781118615684E-4</v>
      </c>
      <c r="O48" s="254">
        <f t="shared" si="1"/>
        <v>2.3484781118615684E-4</v>
      </c>
      <c r="P48">
        <f t="shared" si="5"/>
        <v>2.3484781118615684E-4</v>
      </c>
      <c r="Q48" s="16"/>
      <c r="R48" s="13"/>
      <c r="S48" s="256" t="e">
        <f>Temperaturverlauf!K20</f>
        <v>#N/A</v>
      </c>
      <c r="T48" s="253">
        <f>Temperaturverlauf!I20</f>
        <v>1</v>
      </c>
      <c r="U48" s="28" t="str">
        <f t="shared" ref="U48:U111" si="9">IF(ISNUMBER(S48),$U$37/10^((S48-$U$39)/$U$38),"")</f>
        <v/>
      </c>
      <c r="V48" s="56" t="str">
        <f t="shared" ref="V48:V111" si="10">IF(ISNUMBER(S48),10^((S48-$U$39)/$U$38),"")</f>
        <v/>
      </c>
      <c r="W48" s="254" t="e">
        <f t="shared" si="6"/>
        <v>#N/A</v>
      </c>
      <c r="X48">
        <f t="shared" si="7"/>
        <v>0</v>
      </c>
      <c r="Y48">
        <f t="shared" ref="Y48:Y111" si="11">IF(ISNA(S48),0,S48)</f>
        <v>0</v>
      </c>
      <c r="Z48"/>
    </row>
    <row r="49" spans="3:26">
      <c r="C49" s="256">
        <f>Temperaturverlauf!J21</f>
        <v>62.4</v>
      </c>
      <c r="D49" s="267">
        <f>Temperaturverlauf!I21</f>
        <v>1</v>
      </c>
      <c r="E49" s="2">
        <f t="shared" si="2"/>
        <v>5754.3993733715761</v>
      </c>
      <c r="F49" s="23">
        <f t="shared" si="3"/>
        <v>1.7378008287493734E-3</v>
      </c>
      <c r="G49" s="254">
        <f t="shared" si="0"/>
        <v>1.7378008287493734E-3</v>
      </c>
      <c r="H49">
        <f t="shared" si="4"/>
        <v>1.7378008287493734E-3</v>
      </c>
      <c r="I49" s="9"/>
      <c r="J49" s="14"/>
      <c r="K49" s="256">
        <f>Temperaturverlauf!J21</f>
        <v>62.4</v>
      </c>
      <c r="L49" s="253">
        <f>Temperaturverlauf!I21</f>
        <v>1</v>
      </c>
      <c r="M49" s="28">
        <f>IF(ISNUMBER(K49),$M$37/10^((K49-$M$39)/$M$38),"")</f>
        <v>12746.136583804433</v>
      </c>
      <c r="N49" s="23">
        <f t="shared" si="8"/>
        <v>3.3735712556726323E-4</v>
      </c>
      <c r="O49" s="254">
        <f t="shared" si="1"/>
        <v>3.3735712556726323E-4</v>
      </c>
      <c r="P49">
        <f t="shared" si="5"/>
        <v>3.3735712556726323E-4</v>
      </c>
      <c r="Q49" s="16"/>
      <c r="R49" s="13"/>
      <c r="S49" s="256" t="e">
        <f>Temperaturverlauf!K21</f>
        <v>#N/A</v>
      </c>
      <c r="T49" s="253">
        <f>Temperaturverlauf!I21</f>
        <v>1</v>
      </c>
      <c r="U49" s="28" t="str">
        <f t="shared" si="9"/>
        <v/>
      </c>
      <c r="V49" s="56" t="str">
        <f t="shared" si="10"/>
        <v/>
      </c>
      <c r="W49" s="254" t="e">
        <f t="shared" si="6"/>
        <v>#N/A</v>
      </c>
      <c r="X49">
        <f t="shared" si="7"/>
        <v>0</v>
      </c>
      <c r="Y49">
        <f t="shared" si="11"/>
        <v>0</v>
      </c>
      <c r="Z49"/>
    </row>
    <row r="50" spans="3:26">
      <c r="C50" s="256">
        <f>Temperaturverlauf!J22</f>
        <v>63.7</v>
      </c>
      <c r="D50" s="267">
        <f>Temperaturverlauf!I22</f>
        <v>1</v>
      </c>
      <c r="E50" s="2">
        <f t="shared" si="2"/>
        <v>4265.7951880159299</v>
      </c>
      <c r="F50" s="23">
        <f t="shared" si="3"/>
        <v>2.3442288153199204E-3</v>
      </c>
      <c r="G50" s="254">
        <f t="shared" si="0"/>
        <v>2.3442288153199204E-3</v>
      </c>
      <c r="H50">
        <f t="shared" si="4"/>
        <v>2.3442288153199204E-3</v>
      </c>
      <c r="I50" s="9"/>
      <c r="J50" s="14"/>
      <c r="K50" s="256">
        <f>Temperaturverlauf!J22</f>
        <v>63.7</v>
      </c>
      <c r="L50" s="253">
        <f>Temperaturverlauf!I22</f>
        <v>1</v>
      </c>
      <c r="M50" s="28">
        <f t="shared" ref="M50:M113" si="12">IF(ISNUMBER(K50),$M$37/10^((K50-$M$39)/$M$38),"")</f>
        <v>9105.6541762248144</v>
      </c>
      <c r="N50" s="23">
        <f t="shared" si="8"/>
        <v>4.7223405554182502E-4</v>
      </c>
      <c r="O50" s="254">
        <f t="shared" si="1"/>
        <v>4.7223405554182502E-4</v>
      </c>
      <c r="P50">
        <f t="shared" si="5"/>
        <v>4.7223405554182502E-4</v>
      </c>
      <c r="Q50" s="16"/>
      <c r="R50" s="13"/>
      <c r="S50" s="256" t="e">
        <f>Temperaturverlauf!K22</f>
        <v>#N/A</v>
      </c>
      <c r="T50" s="253">
        <f>Temperaturverlauf!I22</f>
        <v>1</v>
      </c>
      <c r="U50" s="28" t="str">
        <f t="shared" si="9"/>
        <v/>
      </c>
      <c r="V50" s="56" t="str">
        <f t="shared" si="10"/>
        <v/>
      </c>
      <c r="W50" s="254" t="e">
        <f t="shared" si="6"/>
        <v>#N/A</v>
      </c>
      <c r="X50">
        <f t="shared" si="7"/>
        <v>0</v>
      </c>
      <c r="Y50">
        <f t="shared" si="11"/>
        <v>0</v>
      </c>
      <c r="Z50"/>
    </row>
    <row r="51" spans="3:26">
      <c r="C51" s="256">
        <f>Temperaturverlauf!J23</f>
        <v>64.900000000000006</v>
      </c>
      <c r="D51" s="267">
        <f>Temperaturverlauf!I23</f>
        <v>1</v>
      </c>
      <c r="E51" s="2">
        <f t="shared" si="2"/>
        <v>3235.9365692962797</v>
      </c>
      <c r="F51" s="23">
        <f t="shared" si="3"/>
        <v>3.0902954325135934E-3</v>
      </c>
      <c r="G51" s="254">
        <f t="shared" si="0"/>
        <v>3.0902954325135934E-3</v>
      </c>
      <c r="H51">
        <f t="shared" si="4"/>
        <v>3.0902954325135934E-3</v>
      </c>
      <c r="I51" s="9"/>
      <c r="J51" s="14"/>
      <c r="K51" s="256">
        <f>Temperaturverlauf!J23</f>
        <v>64.900000000000006</v>
      </c>
      <c r="L51" s="253">
        <f>Temperaturverlauf!I23</f>
        <v>1</v>
      </c>
      <c r="M51" s="28">
        <f t="shared" si="12"/>
        <v>6675.4368457696055</v>
      </c>
      <c r="N51" s="23">
        <f t="shared" si="8"/>
        <v>6.4415259994932313E-4</v>
      </c>
      <c r="O51" s="254">
        <f t="shared" si="1"/>
        <v>6.4415259994932313E-4</v>
      </c>
      <c r="P51">
        <f t="shared" si="5"/>
        <v>6.4415259994932313E-4</v>
      </c>
      <c r="Q51" s="16"/>
      <c r="R51" s="13"/>
      <c r="S51" s="256" t="e">
        <f>Temperaturverlauf!K23</f>
        <v>#N/A</v>
      </c>
      <c r="T51" s="253">
        <f>Temperaturverlauf!I23</f>
        <v>1</v>
      </c>
      <c r="U51" s="28" t="str">
        <f t="shared" si="9"/>
        <v/>
      </c>
      <c r="V51" s="56" t="str">
        <f t="shared" si="10"/>
        <v/>
      </c>
      <c r="W51" s="254" t="e">
        <f t="shared" si="6"/>
        <v>#N/A</v>
      </c>
      <c r="X51">
        <f t="shared" si="7"/>
        <v>0</v>
      </c>
      <c r="Y51">
        <f t="shared" si="11"/>
        <v>0</v>
      </c>
      <c r="Z51"/>
    </row>
    <row r="52" spans="3:26">
      <c r="C52" s="256">
        <f>Temperaturverlauf!J24</f>
        <v>66.2</v>
      </c>
      <c r="D52" s="267">
        <f>Temperaturverlauf!I24</f>
        <v>1</v>
      </c>
      <c r="E52" s="2">
        <f t="shared" si="2"/>
        <v>2398.8329190194913</v>
      </c>
      <c r="F52" s="23">
        <f t="shared" si="3"/>
        <v>4.1686938347033527E-3</v>
      </c>
      <c r="G52" s="254">
        <f t="shared" si="0"/>
        <v>4.1686938347033527E-3</v>
      </c>
      <c r="H52">
        <f t="shared" si="4"/>
        <v>4.1686938347033527E-3</v>
      </c>
      <c r="I52" s="9"/>
      <c r="J52" s="14"/>
      <c r="K52" s="256">
        <f>Temperaturverlauf!J24</f>
        <v>66.2</v>
      </c>
      <c r="L52" s="253">
        <f>Temperaturverlauf!I24</f>
        <v>1</v>
      </c>
      <c r="M52" s="28">
        <f t="shared" si="12"/>
        <v>4768.8347753970484</v>
      </c>
      <c r="N52" s="23">
        <f t="shared" si="8"/>
        <v>9.0168777123170228E-4</v>
      </c>
      <c r="O52" s="254">
        <f t="shared" si="1"/>
        <v>9.0168777123170228E-4</v>
      </c>
      <c r="P52">
        <f t="shared" si="5"/>
        <v>9.0168777123170228E-4</v>
      </c>
      <c r="Q52" s="16"/>
      <c r="R52" s="13"/>
      <c r="S52" s="256" t="e">
        <f>Temperaturverlauf!K24</f>
        <v>#N/A</v>
      </c>
      <c r="T52" s="253">
        <f>Temperaturverlauf!I24</f>
        <v>1</v>
      </c>
      <c r="U52" s="28" t="str">
        <f t="shared" si="9"/>
        <v/>
      </c>
      <c r="V52" s="56" t="str">
        <f t="shared" si="10"/>
        <v/>
      </c>
      <c r="W52" s="254" t="e">
        <f t="shared" si="6"/>
        <v>#N/A</v>
      </c>
      <c r="X52">
        <f t="shared" si="7"/>
        <v>0</v>
      </c>
      <c r="Y52">
        <f t="shared" si="11"/>
        <v>0</v>
      </c>
      <c r="Z52"/>
    </row>
    <row r="53" spans="3:26">
      <c r="C53" s="256">
        <f>Temperaturverlauf!J25</f>
        <v>67.5</v>
      </c>
      <c r="D53" s="267">
        <f>Temperaturverlauf!I25</f>
        <v>1</v>
      </c>
      <c r="E53" s="2">
        <f t="shared" si="2"/>
        <v>1778.2794100389242</v>
      </c>
      <c r="F53" s="23">
        <f t="shared" si="3"/>
        <v>5.6234132519034866E-3</v>
      </c>
      <c r="G53" s="254">
        <f t="shared" si="0"/>
        <v>5.6234132519034866E-3</v>
      </c>
      <c r="H53">
        <f t="shared" si="4"/>
        <v>5.6234132519034866E-3</v>
      </c>
      <c r="I53" s="9"/>
      <c r="J53" s="14"/>
      <c r="K53" s="256">
        <f>Temperaturverlauf!J25</f>
        <v>67.5</v>
      </c>
      <c r="L53" s="253">
        <f>Temperaturverlauf!I25</f>
        <v>1</v>
      </c>
      <c r="M53" s="28">
        <f t="shared" si="12"/>
        <v>3406.7860486835771</v>
      </c>
      <c r="N53" s="23">
        <f t="shared" si="8"/>
        <v>1.2621866881430876E-3</v>
      </c>
      <c r="O53" s="254">
        <f t="shared" si="1"/>
        <v>1.2621866881430876E-3</v>
      </c>
      <c r="P53">
        <f t="shared" si="5"/>
        <v>1.2621866881430876E-3</v>
      </c>
      <c r="Q53" s="16"/>
      <c r="R53" s="13"/>
      <c r="S53" s="256" t="e">
        <f>Temperaturverlauf!K25</f>
        <v>#N/A</v>
      </c>
      <c r="T53" s="253">
        <f>Temperaturverlauf!I25</f>
        <v>1</v>
      </c>
      <c r="U53" s="28" t="str">
        <f t="shared" si="9"/>
        <v/>
      </c>
      <c r="V53" s="56" t="str">
        <f t="shared" si="10"/>
        <v/>
      </c>
      <c r="W53" s="254" t="e">
        <f t="shared" si="6"/>
        <v>#N/A</v>
      </c>
      <c r="X53">
        <f t="shared" si="7"/>
        <v>0</v>
      </c>
      <c r="Y53">
        <f t="shared" si="11"/>
        <v>0</v>
      </c>
      <c r="Z53"/>
    </row>
    <row r="54" spans="3:26">
      <c r="C54" s="256">
        <f>Temperaturverlauf!J26</f>
        <v>68.7</v>
      </c>
      <c r="D54" s="267">
        <f>Temperaturverlauf!I26</f>
        <v>1</v>
      </c>
      <c r="E54" s="2">
        <f t="shared" si="2"/>
        <v>1348.9628825916539</v>
      </c>
      <c r="F54" s="23">
        <f t="shared" si="3"/>
        <v>7.4131024130091741E-3</v>
      </c>
      <c r="G54" s="254">
        <f t="shared" si="0"/>
        <v>7.4131024130091741E-3</v>
      </c>
      <c r="H54">
        <f t="shared" si="4"/>
        <v>7.4131024130091741E-3</v>
      </c>
      <c r="I54" s="9"/>
      <c r="J54" s="14"/>
      <c r="K54" s="256">
        <f>Temperaturverlauf!J26</f>
        <v>68.7</v>
      </c>
      <c r="L54" s="253">
        <f>Temperaturverlauf!I26</f>
        <v>1</v>
      </c>
      <c r="M54" s="28">
        <f t="shared" si="12"/>
        <v>2497.5454453800608</v>
      </c>
      <c r="N54" s="23">
        <f t="shared" si="8"/>
        <v>1.7216903932435362E-3</v>
      </c>
      <c r="O54" s="254">
        <f t="shared" si="1"/>
        <v>1.7216903932435362E-3</v>
      </c>
      <c r="P54">
        <f t="shared" si="5"/>
        <v>1.7216903932435362E-3</v>
      </c>
      <c r="Q54" s="16"/>
      <c r="R54" s="13"/>
      <c r="S54" s="256" t="e">
        <f>Temperaturverlauf!K26</f>
        <v>#N/A</v>
      </c>
      <c r="T54" s="253">
        <f>Temperaturverlauf!I26</f>
        <v>1</v>
      </c>
      <c r="U54" s="28" t="str">
        <f t="shared" si="9"/>
        <v/>
      </c>
      <c r="V54" s="56" t="str">
        <f t="shared" si="10"/>
        <v/>
      </c>
      <c r="W54" s="254" t="e">
        <f t="shared" si="6"/>
        <v>#N/A</v>
      </c>
      <c r="X54">
        <f t="shared" si="7"/>
        <v>0</v>
      </c>
      <c r="Y54">
        <f t="shared" si="11"/>
        <v>0</v>
      </c>
      <c r="Z54"/>
    </row>
    <row r="55" spans="3:26">
      <c r="C55" s="256">
        <f>Temperaturverlauf!J27</f>
        <v>69.900000000000006</v>
      </c>
      <c r="D55" s="267">
        <f>Temperaturverlauf!I27</f>
        <v>1</v>
      </c>
      <c r="E55" s="2">
        <f t="shared" si="2"/>
        <v>1023.2929922807527</v>
      </c>
      <c r="F55" s="23">
        <f t="shared" si="3"/>
        <v>9.7723722095581205E-3</v>
      </c>
      <c r="G55" s="254">
        <f t="shared" si="0"/>
        <v>9.7723722095581205E-3</v>
      </c>
      <c r="H55">
        <f t="shared" si="4"/>
        <v>9.7723722095581205E-3</v>
      </c>
      <c r="I55" s="9"/>
      <c r="J55" s="14"/>
      <c r="K55" s="256">
        <f>Temperaturverlauf!J27</f>
        <v>69.900000000000006</v>
      </c>
      <c r="L55" s="253">
        <f>Temperaturverlauf!I27</f>
        <v>1</v>
      </c>
      <c r="M55" s="28">
        <f t="shared" si="12"/>
        <v>1830.9729940772229</v>
      </c>
      <c r="N55" s="23">
        <f t="shared" si="8"/>
        <v>2.3484781118615688E-3</v>
      </c>
      <c r="O55" s="254">
        <f t="shared" si="1"/>
        <v>2.3484781118615688E-3</v>
      </c>
      <c r="P55">
        <f t="shared" si="5"/>
        <v>2.3484781118615688E-3</v>
      </c>
      <c r="Q55" s="16"/>
      <c r="R55" s="13"/>
      <c r="S55" s="256" t="e">
        <f>Temperaturverlauf!K27</f>
        <v>#N/A</v>
      </c>
      <c r="T55" s="253">
        <f>Temperaturverlauf!I27</f>
        <v>1</v>
      </c>
      <c r="U55" s="28" t="str">
        <f t="shared" si="9"/>
        <v/>
      </c>
      <c r="V55" s="56" t="str">
        <f t="shared" si="10"/>
        <v/>
      </c>
      <c r="W55" s="254" t="e">
        <f t="shared" si="6"/>
        <v>#N/A</v>
      </c>
      <c r="X55">
        <f t="shared" si="7"/>
        <v>0</v>
      </c>
      <c r="Y55">
        <f t="shared" si="11"/>
        <v>0</v>
      </c>
      <c r="Z55"/>
    </row>
    <row r="56" spans="3:26">
      <c r="C56" s="256">
        <f>Temperaturverlauf!J28</f>
        <v>71</v>
      </c>
      <c r="D56" s="267">
        <f>Temperaturverlauf!I28</f>
        <v>1</v>
      </c>
      <c r="E56" s="2">
        <f t="shared" si="2"/>
        <v>794.32823472428197</v>
      </c>
      <c r="F56" s="23">
        <f t="shared" si="3"/>
        <v>1.2589254117941664E-2</v>
      </c>
      <c r="G56" s="254">
        <f t="shared" si="0"/>
        <v>1.2589254117941664E-2</v>
      </c>
      <c r="H56">
        <f t="shared" si="4"/>
        <v>1.2589254117941664E-2</v>
      </c>
      <c r="I56" s="9"/>
      <c r="J56" s="14"/>
      <c r="K56" s="256">
        <f>Temperaturverlauf!J28</f>
        <v>71</v>
      </c>
      <c r="L56" s="253">
        <f>Temperaturverlauf!I28</f>
        <v>1</v>
      </c>
      <c r="M56" s="28">
        <f t="shared" si="12"/>
        <v>1377.4835878278986</v>
      </c>
      <c r="N56" s="23">
        <f t="shared" si="8"/>
        <v>3.1216342887834371E-3</v>
      </c>
      <c r="O56" s="254">
        <f t="shared" si="1"/>
        <v>3.1216342887834371E-3</v>
      </c>
      <c r="P56">
        <f t="shared" si="5"/>
        <v>3.1216342887834371E-3</v>
      </c>
      <c r="Q56" s="16"/>
      <c r="R56" s="13"/>
      <c r="S56" s="256" t="e">
        <f>Temperaturverlauf!K28</f>
        <v>#N/A</v>
      </c>
      <c r="T56" s="253">
        <f>Temperaturverlauf!I28</f>
        <v>1</v>
      </c>
      <c r="U56" s="28" t="str">
        <f t="shared" si="9"/>
        <v/>
      </c>
      <c r="V56" s="56" t="str">
        <f t="shared" si="10"/>
        <v/>
      </c>
      <c r="W56" s="254" t="e">
        <f t="shared" si="6"/>
        <v>#N/A</v>
      </c>
      <c r="X56">
        <f t="shared" si="7"/>
        <v>0</v>
      </c>
      <c r="Y56">
        <f t="shared" si="11"/>
        <v>0</v>
      </c>
      <c r="Z56"/>
    </row>
    <row r="57" spans="3:26">
      <c r="C57" s="256">
        <f>Temperaturverlauf!J29</f>
        <v>72.099999999999994</v>
      </c>
      <c r="D57" s="267">
        <f>Temperaturverlauf!I29</f>
        <v>1</v>
      </c>
      <c r="E57" s="2">
        <f t="shared" si="2"/>
        <v>616.59500186148318</v>
      </c>
      <c r="F57" s="23">
        <f t="shared" si="3"/>
        <v>1.6218100973589274E-2</v>
      </c>
      <c r="G57" s="254">
        <f t="shared" si="0"/>
        <v>1.6218100973589274E-2</v>
      </c>
      <c r="H57">
        <f t="shared" si="4"/>
        <v>1.6218100973589274E-2</v>
      </c>
      <c r="I57" s="9"/>
      <c r="J57" s="14"/>
      <c r="K57" s="256">
        <f>Temperaturverlauf!J29</f>
        <v>72.099999999999994</v>
      </c>
      <c r="L57" s="253">
        <f>Temperaturverlauf!I29</f>
        <v>1</v>
      </c>
      <c r="M57" s="28">
        <f t="shared" si="12"/>
        <v>1036.3129553920608</v>
      </c>
      <c r="N57" s="23">
        <f t="shared" si="8"/>
        <v>4.1493257202147122E-3</v>
      </c>
      <c r="O57" s="254">
        <f t="shared" si="1"/>
        <v>4.1493257202147122E-3</v>
      </c>
      <c r="P57">
        <f t="shared" si="5"/>
        <v>4.1493257202147122E-3</v>
      </c>
      <c r="Q57" s="16"/>
      <c r="R57" s="13"/>
      <c r="S57" s="256" t="e">
        <f>Temperaturverlauf!K29</f>
        <v>#N/A</v>
      </c>
      <c r="T57" s="253">
        <f>Temperaturverlauf!I29</f>
        <v>1</v>
      </c>
      <c r="U57" s="28" t="str">
        <f t="shared" si="9"/>
        <v/>
      </c>
      <c r="V57" s="56" t="str">
        <f t="shared" si="10"/>
        <v/>
      </c>
      <c r="W57" s="254" t="e">
        <f t="shared" si="6"/>
        <v>#N/A</v>
      </c>
      <c r="X57">
        <f t="shared" si="7"/>
        <v>0</v>
      </c>
      <c r="Y57">
        <f t="shared" si="11"/>
        <v>0</v>
      </c>
      <c r="Z57"/>
    </row>
    <row r="58" spans="3:26">
      <c r="C58" s="256">
        <f>Temperaturverlauf!J30</f>
        <v>73.3</v>
      </c>
      <c r="D58" s="267">
        <f>Temperaturverlauf!I30</f>
        <v>1</v>
      </c>
      <c r="E58" s="2">
        <f t="shared" si="2"/>
        <v>467.73514128719887</v>
      </c>
      <c r="F58" s="23">
        <f t="shared" si="3"/>
        <v>2.1379620895022291E-2</v>
      </c>
      <c r="G58" s="254">
        <f t="shared" si="0"/>
        <v>2.1379620895022291E-2</v>
      </c>
      <c r="H58">
        <f t="shared" si="4"/>
        <v>2.1379620895022291E-2</v>
      </c>
      <c r="I58" s="9"/>
      <c r="J58" s="14"/>
      <c r="K58" s="256">
        <f>Temperaturverlauf!J30</f>
        <v>73.3</v>
      </c>
      <c r="L58" s="253">
        <f>Temperaturverlauf!I30</f>
        <v>1</v>
      </c>
      <c r="M58" s="28">
        <f t="shared" si="12"/>
        <v>759.7303337343177</v>
      </c>
      <c r="N58" s="23">
        <f t="shared" si="8"/>
        <v>5.659903006457731E-3</v>
      </c>
      <c r="O58" s="254">
        <f t="shared" si="1"/>
        <v>5.659903006457731E-3</v>
      </c>
      <c r="P58">
        <f t="shared" si="5"/>
        <v>5.659903006457731E-3</v>
      </c>
      <c r="Q58" s="16"/>
      <c r="R58" s="13"/>
      <c r="S58" s="256" t="e">
        <f>Temperaturverlauf!K30</f>
        <v>#N/A</v>
      </c>
      <c r="T58" s="253">
        <f>Temperaturverlauf!I30</f>
        <v>1</v>
      </c>
      <c r="U58" s="28" t="str">
        <f t="shared" si="9"/>
        <v/>
      </c>
      <c r="V58" s="56" t="str">
        <f t="shared" si="10"/>
        <v/>
      </c>
      <c r="W58" s="254" t="e">
        <f t="shared" si="6"/>
        <v>#N/A</v>
      </c>
      <c r="X58">
        <f t="shared" si="7"/>
        <v>0</v>
      </c>
      <c r="Y58">
        <f t="shared" si="11"/>
        <v>0</v>
      </c>
      <c r="Z58"/>
    </row>
    <row r="59" spans="3:26">
      <c r="C59" s="256">
        <f>Temperaturverlauf!J31</f>
        <v>74.3</v>
      </c>
      <c r="D59" s="267">
        <f>Temperaturverlauf!I31</f>
        <v>1</v>
      </c>
      <c r="E59" s="2">
        <f t="shared" si="2"/>
        <v>371.53522909717287</v>
      </c>
      <c r="F59" s="23">
        <f t="shared" si="3"/>
        <v>2.6915348039269132E-2</v>
      </c>
      <c r="G59" s="254">
        <f t="shared" si="0"/>
        <v>2.6915348039269132E-2</v>
      </c>
      <c r="H59">
        <f t="shared" si="4"/>
        <v>2.6915348039269132E-2</v>
      </c>
      <c r="I59" s="9"/>
      <c r="J59" s="14"/>
      <c r="K59" s="256">
        <f>Temperaturverlauf!J31</f>
        <v>74.3</v>
      </c>
      <c r="L59" s="253">
        <f>Temperaturverlauf!I31</f>
        <v>1</v>
      </c>
      <c r="M59" s="28">
        <f t="shared" si="12"/>
        <v>586.54308118546237</v>
      </c>
      <c r="N59" s="23">
        <f t="shared" si="8"/>
        <v>7.3310898004444432E-3</v>
      </c>
      <c r="O59" s="254">
        <f t="shared" si="1"/>
        <v>7.3310898004444432E-3</v>
      </c>
      <c r="P59">
        <f t="shared" si="5"/>
        <v>7.3310898004444432E-3</v>
      </c>
      <c r="Q59" s="16"/>
      <c r="R59" s="13"/>
      <c r="S59" s="256" t="e">
        <f>Temperaturverlauf!K31</f>
        <v>#N/A</v>
      </c>
      <c r="T59" s="253">
        <f>Temperaturverlauf!I31</f>
        <v>1</v>
      </c>
      <c r="U59" s="28" t="str">
        <f t="shared" si="9"/>
        <v/>
      </c>
      <c r="V59" s="56" t="str">
        <f t="shared" si="10"/>
        <v/>
      </c>
      <c r="W59" s="254" t="e">
        <f t="shared" si="6"/>
        <v>#N/A</v>
      </c>
      <c r="X59">
        <f t="shared" si="7"/>
        <v>0</v>
      </c>
      <c r="Y59">
        <f t="shared" si="11"/>
        <v>0</v>
      </c>
      <c r="Z59"/>
    </row>
    <row r="60" spans="3:26">
      <c r="C60" s="256">
        <f>Temperaturverlauf!J32</f>
        <v>75.400000000000006</v>
      </c>
      <c r="D60" s="267">
        <f>Temperaturverlauf!I32</f>
        <v>1</v>
      </c>
      <c r="E60" s="2">
        <f t="shared" si="2"/>
        <v>288.40315031266039</v>
      </c>
      <c r="F60" s="23">
        <f t="shared" si="3"/>
        <v>3.4673685045253186E-2</v>
      </c>
      <c r="G60" s="254">
        <f t="shared" si="0"/>
        <v>3.4673685045253186E-2</v>
      </c>
      <c r="H60">
        <f t="shared" si="4"/>
        <v>3.4673685045253186E-2</v>
      </c>
      <c r="I60" s="9"/>
      <c r="J60" s="14"/>
      <c r="K60" s="256">
        <f>Temperaturverlauf!J32</f>
        <v>75.400000000000006</v>
      </c>
      <c r="L60" s="253">
        <f>Temperaturverlauf!I32</f>
        <v>1</v>
      </c>
      <c r="M60" s="28">
        <f t="shared" si="12"/>
        <v>441.27000807795719</v>
      </c>
      <c r="N60" s="23">
        <f t="shared" si="8"/>
        <v>9.744600632908499E-3</v>
      </c>
      <c r="O60" s="254">
        <f t="shared" si="1"/>
        <v>9.744600632908499E-3</v>
      </c>
      <c r="P60">
        <f t="shared" si="5"/>
        <v>9.744600632908499E-3</v>
      </c>
      <c r="Q60" s="16"/>
      <c r="R60" s="13"/>
      <c r="S60" s="256" t="e">
        <f>Temperaturverlauf!K32</f>
        <v>#N/A</v>
      </c>
      <c r="T60" s="253">
        <f>Temperaturverlauf!I32</f>
        <v>1</v>
      </c>
      <c r="U60" s="28" t="str">
        <f t="shared" si="9"/>
        <v/>
      </c>
      <c r="V60" s="56" t="str">
        <f t="shared" si="10"/>
        <v/>
      </c>
      <c r="W60" s="254" t="e">
        <f t="shared" si="6"/>
        <v>#N/A</v>
      </c>
      <c r="X60">
        <f t="shared" si="7"/>
        <v>0</v>
      </c>
      <c r="Y60">
        <f t="shared" si="11"/>
        <v>0</v>
      </c>
      <c r="Z60"/>
    </row>
    <row r="61" spans="3:26">
      <c r="C61" s="256">
        <f>Temperaturverlauf!J33</f>
        <v>76.400000000000006</v>
      </c>
      <c r="D61" s="267">
        <f>Temperaturverlauf!I33</f>
        <v>1</v>
      </c>
      <c r="E61" s="2">
        <f t="shared" si="2"/>
        <v>229.08676527677704</v>
      </c>
      <c r="F61" s="23">
        <f t="shared" si="3"/>
        <v>4.3651583224016646E-2</v>
      </c>
      <c r="G61" s="254">
        <f t="shared" si="0"/>
        <v>4.3651583224016646E-2</v>
      </c>
      <c r="H61">
        <f t="shared" si="4"/>
        <v>4.3651583224016646E-2</v>
      </c>
      <c r="I61" s="9"/>
      <c r="J61" s="14"/>
      <c r="K61" s="256">
        <f>Temperaturverlauf!J33</f>
        <v>76.400000000000006</v>
      </c>
      <c r="L61" s="253">
        <f>Temperaturverlauf!I33</f>
        <v>1</v>
      </c>
      <c r="M61" s="28">
        <f t="shared" si="12"/>
        <v>340.67860486835735</v>
      </c>
      <c r="N61" s="23">
        <f t="shared" si="8"/>
        <v>1.2621866881430889E-2</v>
      </c>
      <c r="O61" s="254">
        <f t="shared" si="1"/>
        <v>1.2621866881430889E-2</v>
      </c>
      <c r="P61">
        <f t="shared" si="5"/>
        <v>1.2621866881430889E-2</v>
      </c>
      <c r="Q61" s="16"/>
      <c r="R61" s="13"/>
      <c r="S61" s="256" t="e">
        <f>Temperaturverlauf!K33</f>
        <v>#N/A</v>
      </c>
      <c r="T61" s="253">
        <f>Temperaturverlauf!I33</f>
        <v>1</v>
      </c>
      <c r="U61" s="28" t="str">
        <f t="shared" si="9"/>
        <v/>
      </c>
      <c r="V61" s="56" t="str">
        <f t="shared" si="10"/>
        <v/>
      </c>
      <c r="W61" s="254" t="e">
        <f t="shared" si="6"/>
        <v>#N/A</v>
      </c>
      <c r="X61">
        <f t="shared" si="7"/>
        <v>0</v>
      </c>
      <c r="Y61">
        <f t="shared" si="11"/>
        <v>0</v>
      </c>
      <c r="Z61"/>
    </row>
    <row r="62" spans="3:26">
      <c r="C62" s="256">
        <f>Temperaturverlauf!J34</f>
        <v>77.400000000000006</v>
      </c>
      <c r="D62" s="267">
        <f>Temperaturverlauf!I34</f>
        <v>1</v>
      </c>
      <c r="E62" s="2">
        <f t="shared" si="2"/>
        <v>181.9700858609981</v>
      </c>
      <c r="F62" s="23">
        <f t="shared" si="3"/>
        <v>5.4954087385762532E-2</v>
      </c>
      <c r="G62" s="254">
        <f t="shared" si="0"/>
        <v>5.4954087385762532E-2</v>
      </c>
      <c r="H62">
        <f t="shared" si="4"/>
        <v>5.4954087385762532E-2</v>
      </c>
      <c r="I62" s="9"/>
      <c r="J62" s="14"/>
      <c r="K62" s="256">
        <f>Temperaturverlauf!J34</f>
        <v>77.400000000000006</v>
      </c>
      <c r="L62" s="253">
        <f>Temperaturverlauf!I34</f>
        <v>1</v>
      </c>
      <c r="M62" s="28">
        <f t="shared" si="12"/>
        <v>263.0179021696535</v>
      </c>
      <c r="N62" s="23">
        <f t="shared" si="8"/>
        <v>1.6348697045064205E-2</v>
      </c>
      <c r="O62" s="254">
        <f t="shared" si="1"/>
        <v>1.6348697045064205E-2</v>
      </c>
      <c r="P62">
        <f t="shared" si="5"/>
        <v>1.6348697045064205E-2</v>
      </c>
      <c r="Q62" s="16"/>
      <c r="R62" s="13"/>
      <c r="S62" s="256" t="e">
        <f>Temperaturverlauf!K34</f>
        <v>#N/A</v>
      </c>
      <c r="T62" s="253">
        <f>Temperaturverlauf!I34</f>
        <v>1</v>
      </c>
      <c r="U62" s="28" t="str">
        <f t="shared" si="9"/>
        <v/>
      </c>
      <c r="V62" s="56" t="str">
        <f t="shared" si="10"/>
        <v/>
      </c>
      <c r="W62" s="254" t="e">
        <f t="shared" si="6"/>
        <v>#N/A</v>
      </c>
      <c r="X62">
        <f t="shared" si="7"/>
        <v>0</v>
      </c>
      <c r="Y62">
        <f t="shared" si="11"/>
        <v>0</v>
      </c>
      <c r="Z62"/>
    </row>
    <row r="63" spans="3:26">
      <c r="C63" s="256">
        <f>Temperaturverlauf!J35</f>
        <v>78.400000000000006</v>
      </c>
      <c r="D63" s="267">
        <f>Temperaturverlauf!I35</f>
        <v>1</v>
      </c>
      <c r="E63" s="2">
        <f t="shared" si="2"/>
        <v>144.54397707459262</v>
      </c>
      <c r="F63" s="23">
        <f t="shared" si="3"/>
        <v>6.9183097091893714E-2</v>
      </c>
      <c r="G63" s="254">
        <f t="shared" si="0"/>
        <v>6.9183097091893714E-2</v>
      </c>
      <c r="H63">
        <f t="shared" si="4"/>
        <v>6.9183097091893714E-2</v>
      </c>
      <c r="I63" s="9"/>
      <c r="J63" s="14"/>
      <c r="K63" s="256">
        <f>Temperaturverlauf!J35</f>
        <v>78.400000000000006</v>
      </c>
      <c r="L63" s="253">
        <f>Temperaturverlauf!I35</f>
        <v>1</v>
      </c>
      <c r="M63" s="28">
        <f t="shared" si="12"/>
        <v>203.06064388298415</v>
      </c>
      <c r="N63" s="23">
        <f t="shared" si="8"/>
        <v>2.1175939944708934E-2</v>
      </c>
      <c r="O63" s="254">
        <f t="shared" si="1"/>
        <v>2.1175939944708934E-2</v>
      </c>
      <c r="P63">
        <f t="shared" si="5"/>
        <v>2.1175939944708934E-2</v>
      </c>
      <c r="Q63" s="16"/>
      <c r="R63" s="13"/>
      <c r="S63" s="256" t="e">
        <f>Temperaturverlauf!K35</f>
        <v>#N/A</v>
      </c>
      <c r="T63" s="253">
        <f>Temperaturverlauf!I35</f>
        <v>1</v>
      </c>
      <c r="U63" s="28" t="str">
        <f t="shared" si="9"/>
        <v/>
      </c>
      <c r="V63" s="56" t="str">
        <f t="shared" si="10"/>
        <v/>
      </c>
      <c r="W63" s="254" t="e">
        <f t="shared" si="6"/>
        <v>#N/A</v>
      </c>
      <c r="X63">
        <f t="shared" si="7"/>
        <v>0</v>
      </c>
      <c r="Y63">
        <f t="shared" si="11"/>
        <v>0</v>
      </c>
      <c r="Z63"/>
    </row>
    <row r="64" spans="3:26">
      <c r="C64" s="256">
        <f>Temperaturverlauf!J36</f>
        <v>79.400000000000006</v>
      </c>
      <c r="D64" s="267">
        <f>Temperaturverlauf!I36</f>
        <v>1</v>
      </c>
      <c r="E64" s="2">
        <f t="shared" si="2"/>
        <v>114.81536214968813</v>
      </c>
      <c r="F64" s="23">
        <f t="shared" si="3"/>
        <v>8.7096358995608178E-2</v>
      </c>
      <c r="G64" s="254">
        <f t="shared" si="0"/>
        <v>8.7096358995608178E-2</v>
      </c>
      <c r="H64">
        <f t="shared" si="4"/>
        <v>8.7096358995608178E-2</v>
      </c>
      <c r="I64" s="9"/>
      <c r="J64" s="14"/>
      <c r="K64" s="256">
        <f>Temperaturverlauf!J36</f>
        <v>79.400000000000006</v>
      </c>
      <c r="L64" s="253">
        <f>Temperaturverlauf!I36</f>
        <v>1</v>
      </c>
      <c r="M64" s="28">
        <f t="shared" si="12"/>
        <v>156.77117319404115</v>
      </c>
      <c r="N64" s="23">
        <f t="shared" si="8"/>
        <v>2.7428511966787028E-2</v>
      </c>
      <c r="O64" s="254">
        <f t="shared" si="1"/>
        <v>2.7428511966787028E-2</v>
      </c>
      <c r="P64">
        <f t="shared" si="5"/>
        <v>2.7428511966787028E-2</v>
      </c>
      <c r="Q64" s="16"/>
      <c r="R64" s="13"/>
      <c r="S64" s="256" t="e">
        <f>Temperaturverlauf!K36</f>
        <v>#N/A</v>
      </c>
      <c r="T64" s="253">
        <f>Temperaturverlauf!I36</f>
        <v>1</v>
      </c>
      <c r="U64" s="28" t="str">
        <f t="shared" si="9"/>
        <v/>
      </c>
      <c r="V64" s="56" t="str">
        <f t="shared" si="10"/>
        <v/>
      </c>
      <c r="W64" s="254" t="e">
        <f t="shared" si="6"/>
        <v>#N/A</v>
      </c>
      <c r="X64">
        <f t="shared" si="7"/>
        <v>0</v>
      </c>
      <c r="Y64">
        <f t="shared" si="11"/>
        <v>0</v>
      </c>
      <c r="Z64"/>
    </row>
    <row r="65" spans="3:26">
      <c r="C65" s="256">
        <f>Temperaturverlauf!J37</f>
        <v>80.400000000000006</v>
      </c>
      <c r="D65" s="267">
        <f>Temperaturverlauf!I37</f>
        <v>1</v>
      </c>
      <c r="E65" s="2">
        <f t="shared" si="2"/>
        <v>91.201083935590859</v>
      </c>
      <c r="F65" s="23">
        <f t="shared" si="3"/>
        <v>0.10964781961431865</v>
      </c>
      <c r="G65" s="254">
        <f t="shared" si="0"/>
        <v>0.10964781961431865</v>
      </c>
      <c r="H65">
        <f t="shared" si="4"/>
        <v>0.10964781961431865</v>
      </c>
      <c r="I65" s="9"/>
      <c r="J65" s="14"/>
      <c r="K65" s="256">
        <f>Temperaturverlauf!J37</f>
        <v>80.400000000000006</v>
      </c>
      <c r="L65" s="253">
        <f>Temperaturverlauf!I37</f>
        <v>1</v>
      </c>
      <c r="M65" s="28">
        <f t="shared" si="12"/>
        <v>121.03379697150433</v>
      </c>
      <c r="N65" s="23">
        <f t="shared" si="8"/>
        <v>3.552726682624336E-2</v>
      </c>
      <c r="O65" s="254">
        <f t="shared" si="1"/>
        <v>3.552726682624336E-2</v>
      </c>
      <c r="P65">
        <f t="shared" si="5"/>
        <v>3.552726682624336E-2</v>
      </c>
      <c r="Q65" s="16"/>
      <c r="R65" s="13"/>
      <c r="S65" s="256" t="e">
        <f>Temperaturverlauf!K37</f>
        <v>#N/A</v>
      </c>
      <c r="T65" s="253">
        <f>Temperaturverlauf!I37</f>
        <v>1</v>
      </c>
      <c r="U65" s="28" t="str">
        <f t="shared" si="9"/>
        <v/>
      </c>
      <c r="V65" s="56" t="str">
        <f t="shared" si="10"/>
        <v/>
      </c>
      <c r="W65" s="254" t="e">
        <f t="shared" si="6"/>
        <v>#N/A</v>
      </c>
      <c r="X65">
        <f t="shared" si="7"/>
        <v>0</v>
      </c>
      <c r="Y65">
        <f t="shared" si="11"/>
        <v>0</v>
      </c>
      <c r="Z65"/>
    </row>
    <row r="66" spans="3:26">
      <c r="C66" s="256">
        <f>Temperaturverlauf!J38</f>
        <v>81.3</v>
      </c>
      <c r="D66" s="267">
        <f>Temperaturverlauf!I38</f>
        <v>1</v>
      </c>
      <c r="E66" s="2">
        <f t="shared" si="2"/>
        <v>74.131024130091831</v>
      </c>
      <c r="F66" s="23">
        <f t="shared" si="3"/>
        <v>0.13489628825916522</v>
      </c>
      <c r="G66" s="254">
        <f t="shared" si="0"/>
        <v>0.13489628825916522</v>
      </c>
      <c r="H66">
        <f t="shared" si="4"/>
        <v>0.13489628825916522</v>
      </c>
      <c r="I66" s="9"/>
      <c r="J66" s="14"/>
      <c r="K66" s="256">
        <f>Temperaturverlauf!J38</f>
        <v>81.3</v>
      </c>
      <c r="L66" s="253">
        <f>Temperaturverlauf!I38</f>
        <v>1</v>
      </c>
      <c r="M66" s="28">
        <f t="shared" si="12"/>
        <v>95.892151381796026</v>
      </c>
      <c r="N66" s="23">
        <f t="shared" si="8"/>
        <v>4.4842043254191742E-2</v>
      </c>
      <c r="O66" s="254">
        <f t="shared" si="1"/>
        <v>4.4842043254191742E-2</v>
      </c>
      <c r="P66">
        <f t="shared" si="5"/>
        <v>4.4842043254191742E-2</v>
      </c>
      <c r="Q66" s="16"/>
      <c r="R66" s="13"/>
      <c r="S66" s="256" t="e">
        <f>Temperaturverlauf!K38</f>
        <v>#N/A</v>
      </c>
      <c r="T66" s="253">
        <f>Temperaturverlauf!I38</f>
        <v>1</v>
      </c>
      <c r="U66" s="28" t="str">
        <f t="shared" si="9"/>
        <v/>
      </c>
      <c r="V66" s="56" t="str">
        <f t="shared" si="10"/>
        <v/>
      </c>
      <c r="W66" s="254" t="e">
        <f t="shared" si="6"/>
        <v>#N/A</v>
      </c>
      <c r="X66">
        <f t="shared" si="7"/>
        <v>0</v>
      </c>
      <c r="Y66">
        <f t="shared" si="11"/>
        <v>0</v>
      </c>
      <c r="Z66"/>
    </row>
    <row r="67" spans="3:26">
      <c r="C67" s="256">
        <f>Temperaturverlauf!J39</f>
        <v>82.2</v>
      </c>
      <c r="D67" s="267">
        <f>Temperaturverlauf!I39</f>
        <v>1</v>
      </c>
      <c r="E67" s="2">
        <f t="shared" si="2"/>
        <v>60.255958607435737</v>
      </c>
      <c r="F67" s="23">
        <f t="shared" si="3"/>
        <v>0.16595869074375616</v>
      </c>
      <c r="G67" s="254">
        <f t="shared" si="0"/>
        <v>0.16595869074375616</v>
      </c>
      <c r="H67">
        <f t="shared" si="4"/>
        <v>0.16595869074375616</v>
      </c>
      <c r="I67" s="9"/>
      <c r="J67" s="14"/>
      <c r="K67" s="256">
        <f>Temperaturverlauf!J39</f>
        <v>82.2</v>
      </c>
      <c r="L67" s="253">
        <f>Temperaturverlauf!I39</f>
        <v>1</v>
      </c>
      <c r="M67" s="28">
        <f t="shared" si="12"/>
        <v>75.973033373431662</v>
      </c>
      <c r="N67" s="23">
        <f t="shared" si="8"/>
        <v>5.6599030064577387E-2</v>
      </c>
      <c r="O67" s="254">
        <f t="shared" si="1"/>
        <v>5.6599030064577387E-2</v>
      </c>
      <c r="P67">
        <f t="shared" si="5"/>
        <v>5.6599030064577387E-2</v>
      </c>
      <c r="Q67" s="16"/>
      <c r="R67" s="13"/>
      <c r="S67" s="256" t="e">
        <f>Temperaturverlauf!K39</f>
        <v>#N/A</v>
      </c>
      <c r="T67" s="253">
        <f>Temperaturverlauf!I39</f>
        <v>1</v>
      </c>
      <c r="U67" s="28" t="str">
        <f t="shared" si="9"/>
        <v/>
      </c>
      <c r="V67" s="56" t="str">
        <f t="shared" si="10"/>
        <v/>
      </c>
      <c r="W67" s="254" t="e">
        <f t="shared" si="6"/>
        <v>#N/A</v>
      </c>
      <c r="X67">
        <f t="shared" si="7"/>
        <v>0</v>
      </c>
      <c r="Y67">
        <f t="shared" si="11"/>
        <v>0</v>
      </c>
      <c r="Z67"/>
    </row>
    <row r="68" spans="3:26">
      <c r="C68" s="256">
        <f>Temperaturverlauf!J40</f>
        <v>83.1</v>
      </c>
      <c r="D68" s="267">
        <f>Temperaturverlauf!I40</f>
        <v>1</v>
      </c>
      <c r="E68" s="2">
        <f t="shared" si="2"/>
        <v>48.977881936844696</v>
      </c>
      <c r="F68" s="23">
        <f t="shared" si="3"/>
        <v>0.20417379446695261</v>
      </c>
      <c r="G68" s="254">
        <f t="shared" si="0"/>
        <v>0.20417379446695261</v>
      </c>
      <c r="H68">
        <f t="shared" si="4"/>
        <v>0.20417379446695261</v>
      </c>
      <c r="I68" s="9"/>
      <c r="J68" s="14"/>
      <c r="K68" s="256">
        <f>Temperaturverlauf!J40</f>
        <v>83.1</v>
      </c>
      <c r="L68" s="253">
        <f>Temperaturverlauf!I40</f>
        <v>1</v>
      </c>
      <c r="M68" s="28">
        <f t="shared" si="12"/>
        <v>60.191597714599915</v>
      </c>
      <c r="N68" s="23">
        <f t="shared" si="8"/>
        <v>7.1438542309319744E-2</v>
      </c>
      <c r="O68" s="254">
        <f t="shared" si="1"/>
        <v>7.1438542309319744E-2</v>
      </c>
      <c r="P68">
        <f t="shared" si="5"/>
        <v>7.1438542309319744E-2</v>
      </c>
      <c r="Q68" s="16"/>
      <c r="R68" s="13"/>
      <c r="S68" s="256" t="e">
        <f>Temperaturverlauf!K40</f>
        <v>#N/A</v>
      </c>
      <c r="T68" s="253">
        <f>Temperaturverlauf!I40</f>
        <v>1</v>
      </c>
      <c r="U68" s="28" t="str">
        <f t="shared" si="9"/>
        <v/>
      </c>
      <c r="V68" s="56" t="str">
        <f t="shared" si="10"/>
        <v/>
      </c>
      <c r="W68" s="254" t="e">
        <f t="shared" si="6"/>
        <v>#N/A</v>
      </c>
      <c r="X68">
        <f t="shared" si="7"/>
        <v>0</v>
      </c>
      <c r="Y68">
        <f t="shared" si="11"/>
        <v>0</v>
      </c>
      <c r="Z68"/>
    </row>
    <row r="69" spans="3:26">
      <c r="C69" s="256">
        <f>Temperaturverlauf!J41</f>
        <v>84</v>
      </c>
      <c r="D69" s="267">
        <f>Temperaturverlauf!I41</f>
        <v>1</v>
      </c>
      <c r="E69" s="2">
        <f t="shared" si="2"/>
        <v>39.810717055349727</v>
      </c>
      <c r="F69" s="23">
        <f t="shared" si="3"/>
        <v>0.25118864315095801</v>
      </c>
      <c r="G69" s="254">
        <f t="shared" si="0"/>
        <v>0.25118864315095801</v>
      </c>
      <c r="H69">
        <f t="shared" si="4"/>
        <v>0.25118864315095801</v>
      </c>
      <c r="I69" s="9"/>
      <c r="J69" s="14"/>
      <c r="K69" s="256">
        <f>Temperaturverlauf!J41</f>
        <v>84</v>
      </c>
      <c r="L69" s="253">
        <f>Temperaturverlauf!I41</f>
        <v>1</v>
      </c>
      <c r="M69" s="28">
        <f t="shared" si="12"/>
        <v>47.688347753970511</v>
      </c>
      <c r="N69" s="23">
        <f t="shared" si="8"/>
        <v>9.0168777123170174E-2</v>
      </c>
      <c r="O69" s="254">
        <f t="shared" si="1"/>
        <v>9.0168777123170174E-2</v>
      </c>
      <c r="P69">
        <f t="shared" si="5"/>
        <v>9.0168777123170174E-2</v>
      </c>
      <c r="Q69" s="16"/>
      <c r="R69" s="13"/>
      <c r="S69" s="256" t="e">
        <f>Temperaturverlauf!K41</f>
        <v>#N/A</v>
      </c>
      <c r="T69" s="253">
        <f>Temperaturverlauf!I41</f>
        <v>1</v>
      </c>
      <c r="U69" s="28" t="str">
        <f t="shared" si="9"/>
        <v/>
      </c>
      <c r="V69" s="56" t="str">
        <f t="shared" si="10"/>
        <v/>
      </c>
      <c r="W69" s="254" t="e">
        <f t="shared" si="6"/>
        <v>#N/A</v>
      </c>
      <c r="X69">
        <f t="shared" si="7"/>
        <v>0</v>
      </c>
      <c r="Y69">
        <f t="shared" si="11"/>
        <v>0</v>
      </c>
      <c r="Z69"/>
    </row>
    <row r="70" spans="3:26">
      <c r="C70" s="256">
        <f>Temperaturverlauf!J42</f>
        <v>84.8</v>
      </c>
      <c r="D70" s="267">
        <f>Temperaturverlauf!I42</f>
        <v>1</v>
      </c>
      <c r="E70" s="2">
        <f t="shared" si="2"/>
        <v>33.113112148259127</v>
      </c>
      <c r="F70" s="23">
        <f t="shared" si="3"/>
        <v>0.30199517204020143</v>
      </c>
      <c r="G70" s="254">
        <f t="shared" si="0"/>
        <v>0.30199517204020143</v>
      </c>
      <c r="H70">
        <f t="shared" si="4"/>
        <v>0.30199517204020143</v>
      </c>
      <c r="I70" s="9"/>
      <c r="J70" s="14"/>
      <c r="K70" s="256">
        <f>Temperaturverlauf!J42</f>
        <v>84.8</v>
      </c>
      <c r="L70" s="253">
        <f>Temperaturverlauf!I42</f>
        <v>1</v>
      </c>
      <c r="M70" s="28">
        <f t="shared" si="12"/>
        <v>38.772574162963181</v>
      </c>
      <c r="N70" s="23">
        <f t="shared" si="8"/>
        <v>0.11090313431155931</v>
      </c>
      <c r="O70" s="254">
        <f t="shared" si="1"/>
        <v>0.11090313431155931</v>
      </c>
      <c r="P70">
        <f t="shared" si="5"/>
        <v>0.11090313431155931</v>
      </c>
      <c r="Q70" s="16"/>
      <c r="R70" s="13"/>
      <c r="S70" s="256" t="e">
        <f>Temperaturverlauf!K42</f>
        <v>#N/A</v>
      </c>
      <c r="T70" s="253">
        <f>Temperaturverlauf!I42</f>
        <v>1</v>
      </c>
      <c r="U70" s="28" t="str">
        <f t="shared" si="9"/>
        <v/>
      </c>
      <c r="V70" s="56" t="str">
        <f t="shared" si="10"/>
        <v/>
      </c>
      <c r="W70" s="254" t="e">
        <f t="shared" si="6"/>
        <v>#N/A</v>
      </c>
      <c r="X70">
        <f t="shared" si="7"/>
        <v>0</v>
      </c>
      <c r="Y70">
        <f t="shared" si="11"/>
        <v>0</v>
      </c>
      <c r="Z70"/>
    </row>
    <row r="71" spans="3:26">
      <c r="C71" s="256">
        <f>Temperaturverlauf!J43</f>
        <v>85.7</v>
      </c>
      <c r="D71" s="267">
        <f>Temperaturverlauf!I43</f>
        <v>1</v>
      </c>
      <c r="E71" s="2">
        <f t="shared" si="2"/>
        <v>26.915348039269144</v>
      </c>
      <c r="F71" s="23">
        <f t="shared" si="3"/>
        <v>0.37153522909717274</v>
      </c>
      <c r="G71" s="254">
        <f t="shared" si="0"/>
        <v>0.37153522909717274</v>
      </c>
      <c r="H71">
        <f t="shared" si="4"/>
        <v>0.37153522909717274</v>
      </c>
      <c r="I71" s="9"/>
      <c r="J71" s="14"/>
      <c r="K71" s="256">
        <f>Temperaturverlauf!J43</f>
        <v>85.7</v>
      </c>
      <c r="L71" s="253">
        <f>Temperaturverlauf!I43</f>
        <v>1</v>
      </c>
      <c r="M71" s="28">
        <f t="shared" si="12"/>
        <v>30.718573193007479</v>
      </c>
      <c r="N71" s="23">
        <f t="shared" si="8"/>
        <v>0.1399804598013952</v>
      </c>
      <c r="O71" s="254">
        <f t="shared" si="1"/>
        <v>0.1399804598013952</v>
      </c>
      <c r="P71">
        <f t="shared" si="5"/>
        <v>0.1399804598013952</v>
      </c>
      <c r="Q71" s="16"/>
      <c r="R71" s="13"/>
      <c r="S71" s="256" t="e">
        <f>Temperaturverlauf!K43</f>
        <v>#N/A</v>
      </c>
      <c r="T71" s="253">
        <f>Temperaturverlauf!I43</f>
        <v>1</v>
      </c>
      <c r="U71" s="28" t="str">
        <f t="shared" si="9"/>
        <v/>
      </c>
      <c r="V71" s="56" t="str">
        <f t="shared" si="10"/>
        <v/>
      </c>
      <c r="W71" s="254" t="e">
        <f t="shared" si="6"/>
        <v>#N/A</v>
      </c>
      <c r="X71">
        <f t="shared" si="7"/>
        <v>0</v>
      </c>
      <c r="Y71">
        <f t="shared" si="11"/>
        <v>0</v>
      </c>
      <c r="Z71"/>
    </row>
    <row r="72" spans="3:26">
      <c r="C72" s="256">
        <f>Temperaturverlauf!J44</f>
        <v>86.6</v>
      </c>
      <c r="D72" s="267">
        <f>Temperaturverlauf!I44</f>
        <v>1</v>
      </c>
      <c r="E72" s="2">
        <f t="shared" si="2"/>
        <v>21.877616239495556</v>
      </c>
      <c r="F72" s="23">
        <f t="shared" si="3"/>
        <v>0.45708818961487441</v>
      </c>
      <c r="G72" s="254">
        <f t="shared" si="0"/>
        <v>0.45708818961487441</v>
      </c>
      <c r="H72">
        <f t="shared" si="4"/>
        <v>0.45708818961487441</v>
      </c>
      <c r="I72" s="9"/>
      <c r="J72" s="14"/>
      <c r="K72" s="256">
        <f>Temperaturverlauf!J44</f>
        <v>86.6</v>
      </c>
      <c r="L72" s="253">
        <f>Temperaturverlauf!I44</f>
        <v>1</v>
      </c>
      <c r="M72" s="28">
        <f t="shared" si="12"/>
        <v>24.337582927768267</v>
      </c>
      <c r="N72" s="23">
        <f t="shared" si="8"/>
        <v>0.17668147296146905</v>
      </c>
      <c r="O72" s="254">
        <f t="shared" si="1"/>
        <v>0.17668147296146905</v>
      </c>
      <c r="P72">
        <f t="shared" si="5"/>
        <v>0.17668147296146905</v>
      </c>
      <c r="Q72" s="16"/>
      <c r="R72" s="13"/>
      <c r="S72" s="256" t="e">
        <f>Temperaturverlauf!K44</f>
        <v>#N/A</v>
      </c>
      <c r="T72" s="253">
        <f>Temperaturverlauf!I44</f>
        <v>1</v>
      </c>
      <c r="U72" s="28" t="str">
        <f t="shared" si="9"/>
        <v/>
      </c>
      <c r="V72" s="56" t="str">
        <f t="shared" si="10"/>
        <v/>
      </c>
      <c r="W72" s="254" t="e">
        <f t="shared" si="6"/>
        <v>#N/A</v>
      </c>
      <c r="X72">
        <f t="shared" si="7"/>
        <v>0</v>
      </c>
      <c r="Y72">
        <f t="shared" si="11"/>
        <v>0</v>
      </c>
      <c r="Z72"/>
    </row>
    <row r="73" spans="3:26">
      <c r="C73" s="256">
        <f>Temperaturverlauf!J45</f>
        <v>87.4</v>
      </c>
      <c r="D73" s="267">
        <f>Temperaturverlauf!I45</f>
        <v>1</v>
      </c>
      <c r="E73" s="2">
        <f t="shared" si="2"/>
        <v>18.197008586099813</v>
      </c>
      <c r="F73" s="23">
        <f t="shared" si="3"/>
        <v>0.54954087385762518</v>
      </c>
      <c r="G73" s="254">
        <f t="shared" si="0"/>
        <v>0.54954087385762518</v>
      </c>
      <c r="H73">
        <f t="shared" si="4"/>
        <v>0.54954087385762518</v>
      </c>
      <c r="I73" s="9"/>
      <c r="J73" s="14"/>
      <c r="K73" s="256">
        <f>Temperaturverlauf!J45</f>
        <v>87.4</v>
      </c>
      <c r="L73" s="253">
        <f>Temperaturverlauf!I45</f>
        <v>1</v>
      </c>
      <c r="M73" s="28">
        <f t="shared" si="12"/>
        <v>19.787448789009304</v>
      </c>
      <c r="N73" s="23">
        <f t="shared" si="8"/>
        <v>0.21730946954558297</v>
      </c>
      <c r="O73" s="254">
        <f t="shared" si="1"/>
        <v>0.21730946954558297</v>
      </c>
      <c r="P73">
        <f t="shared" si="5"/>
        <v>0.21730946954558297</v>
      </c>
      <c r="Q73" s="16"/>
      <c r="R73" s="13"/>
      <c r="S73" s="256" t="e">
        <f>Temperaturverlauf!K45</f>
        <v>#N/A</v>
      </c>
      <c r="T73" s="253">
        <f>Temperaturverlauf!I45</f>
        <v>1</v>
      </c>
      <c r="U73" s="28" t="str">
        <f t="shared" si="9"/>
        <v/>
      </c>
      <c r="V73" s="56" t="str">
        <f t="shared" si="10"/>
        <v/>
      </c>
      <c r="W73" s="254" t="e">
        <f t="shared" si="6"/>
        <v>#N/A</v>
      </c>
      <c r="X73">
        <f t="shared" si="7"/>
        <v>0</v>
      </c>
      <c r="Y73">
        <f t="shared" si="11"/>
        <v>0</v>
      </c>
      <c r="Z73"/>
    </row>
    <row r="74" spans="3:26">
      <c r="C74" s="256">
        <f>Temperaturverlauf!J46</f>
        <v>88.2</v>
      </c>
      <c r="D74" s="267">
        <f>Temperaturverlauf!I46</f>
        <v>1</v>
      </c>
      <c r="E74" s="2">
        <f t="shared" si="2"/>
        <v>15.135612484362074</v>
      </c>
      <c r="F74" s="23">
        <f t="shared" si="3"/>
        <v>0.66069344800759633</v>
      </c>
      <c r="G74" s="254">
        <f t="shared" si="0"/>
        <v>0.66069344800759633</v>
      </c>
      <c r="H74">
        <f t="shared" si="4"/>
        <v>0.66069344800759633</v>
      </c>
      <c r="I74" s="9"/>
      <c r="J74" s="14"/>
      <c r="K74" s="256">
        <f>Temperaturverlauf!J46</f>
        <v>88.2</v>
      </c>
      <c r="L74" s="253">
        <f>Temperaturverlauf!I46</f>
        <v>1</v>
      </c>
      <c r="M74" s="28">
        <f t="shared" si="12"/>
        <v>16.088003921331531</v>
      </c>
      <c r="N74" s="23">
        <f t="shared" si="8"/>
        <v>0.26727989507129041</v>
      </c>
      <c r="O74" s="254">
        <f t="shared" si="1"/>
        <v>0.26727989507129041</v>
      </c>
      <c r="P74">
        <f t="shared" si="5"/>
        <v>0.26727989507129041</v>
      </c>
      <c r="Q74" s="16"/>
      <c r="R74" s="13"/>
      <c r="S74" s="256" t="e">
        <f>Temperaturverlauf!K46</f>
        <v>#N/A</v>
      </c>
      <c r="T74" s="253">
        <f>Temperaturverlauf!I46</f>
        <v>1</v>
      </c>
      <c r="U74" s="28" t="str">
        <f t="shared" si="9"/>
        <v/>
      </c>
      <c r="V74" s="56" t="str">
        <f t="shared" si="10"/>
        <v/>
      </c>
      <c r="W74" s="254" t="e">
        <f t="shared" si="6"/>
        <v>#N/A</v>
      </c>
      <c r="X74">
        <f t="shared" si="7"/>
        <v>0</v>
      </c>
      <c r="Y74">
        <f t="shared" si="11"/>
        <v>0</v>
      </c>
      <c r="Z74"/>
    </row>
    <row r="75" spans="3:26">
      <c r="C75" s="256">
        <f>Temperaturverlauf!J47</f>
        <v>89</v>
      </c>
      <c r="D75" s="267">
        <f>Temperaturverlauf!I47</f>
        <v>1</v>
      </c>
      <c r="E75" s="2">
        <f t="shared" si="2"/>
        <v>12.589254117941673</v>
      </c>
      <c r="F75" s="23">
        <f t="shared" si="3"/>
        <v>0.79432823472428149</v>
      </c>
      <c r="G75" s="254">
        <f t="shared" si="0"/>
        <v>0.79432823472428149</v>
      </c>
      <c r="H75">
        <f t="shared" si="4"/>
        <v>0.79432823472428149</v>
      </c>
      <c r="I75" s="9"/>
      <c r="J75" s="14"/>
      <c r="K75" s="256">
        <f>Temperaturverlauf!J47</f>
        <v>89</v>
      </c>
      <c r="L75" s="253">
        <f>Temperaturverlauf!I47</f>
        <v>1</v>
      </c>
      <c r="M75" s="28">
        <f t="shared" si="12"/>
        <v>13.080204170460783</v>
      </c>
      <c r="N75" s="23">
        <f t="shared" si="8"/>
        <v>0.32874104593189402</v>
      </c>
      <c r="O75" s="254">
        <f t="shared" si="1"/>
        <v>0.32874104593189402</v>
      </c>
      <c r="P75">
        <f t="shared" si="5"/>
        <v>0.32874104593189402</v>
      </c>
      <c r="Q75" s="16"/>
      <c r="R75" s="13"/>
      <c r="S75" s="256" t="e">
        <f>Temperaturverlauf!K47</f>
        <v>#N/A</v>
      </c>
      <c r="T75" s="253">
        <f>Temperaturverlauf!I47</f>
        <v>1</v>
      </c>
      <c r="U75" s="28" t="str">
        <f t="shared" si="9"/>
        <v/>
      </c>
      <c r="V75" s="56" t="str">
        <f t="shared" si="10"/>
        <v/>
      </c>
      <c r="W75" s="254" t="e">
        <f t="shared" si="6"/>
        <v>#N/A</v>
      </c>
      <c r="X75">
        <f t="shared" si="7"/>
        <v>0</v>
      </c>
      <c r="Y75">
        <f t="shared" si="11"/>
        <v>0</v>
      </c>
      <c r="Z75"/>
    </row>
    <row r="76" spans="3:26">
      <c r="C76" s="256">
        <f>Temperaturverlauf!J48</f>
        <v>89.8</v>
      </c>
      <c r="D76" s="267">
        <f>Temperaturverlauf!I48</f>
        <v>1</v>
      </c>
      <c r="E76" s="2">
        <f t="shared" si="2"/>
        <v>10.471285480509003</v>
      </c>
      <c r="F76" s="23">
        <f t="shared" si="3"/>
        <v>0.95499258602143522</v>
      </c>
      <c r="G76" s="254">
        <f t="shared" si="0"/>
        <v>0.95499258602143522</v>
      </c>
      <c r="H76">
        <f t="shared" si="4"/>
        <v>0.95499258602143522</v>
      </c>
      <c r="I76" s="9"/>
      <c r="J76" s="14"/>
      <c r="K76" s="256">
        <f>Temperaturverlauf!J48</f>
        <v>89.8</v>
      </c>
      <c r="L76" s="253">
        <f>Temperaturverlauf!I48</f>
        <v>1</v>
      </c>
      <c r="M76" s="28">
        <f t="shared" si="12"/>
        <v>10.634740144119704</v>
      </c>
      <c r="N76" s="23">
        <f t="shared" si="8"/>
        <v>0.40433522039347719</v>
      </c>
      <c r="O76" s="254">
        <f t="shared" si="1"/>
        <v>0.40433522039347719</v>
      </c>
      <c r="P76">
        <f t="shared" si="5"/>
        <v>0.40433522039347719</v>
      </c>
      <c r="Q76" s="16"/>
      <c r="R76" s="13"/>
      <c r="S76" s="256" t="e">
        <f>Temperaturverlauf!K48</f>
        <v>#N/A</v>
      </c>
      <c r="T76" s="253">
        <f>Temperaturverlauf!I48</f>
        <v>1</v>
      </c>
      <c r="U76" s="28" t="str">
        <f t="shared" si="9"/>
        <v/>
      </c>
      <c r="V76" s="56" t="str">
        <f t="shared" si="10"/>
        <v/>
      </c>
      <c r="W76" s="254" t="e">
        <f t="shared" si="6"/>
        <v>#N/A</v>
      </c>
      <c r="X76">
        <f t="shared" si="7"/>
        <v>0</v>
      </c>
      <c r="Y76">
        <f t="shared" si="11"/>
        <v>0</v>
      </c>
      <c r="Z76"/>
    </row>
    <row r="77" spans="3:26">
      <c r="C77" s="256">
        <f>Temperaturverlauf!J49</f>
        <v>90.6</v>
      </c>
      <c r="D77" s="267">
        <f>Temperaturverlauf!I49</f>
        <v>1</v>
      </c>
      <c r="E77" s="2">
        <f t="shared" si="2"/>
        <v>8.7096358995608174</v>
      </c>
      <c r="F77" s="23">
        <f t="shared" si="3"/>
        <v>1.1481536214968813</v>
      </c>
      <c r="G77" s="254">
        <f t="shared" si="0"/>
        <v>1.1481536214968813</v>
      </c>
      <c r="H77">
        <f t="shared" si="4"/>
        <v>1.1481536214968813</v>
      </c>
      <c r="I77" s="9"/>
      <c r="J77" s="14"/>
      <c r="K77" s="256">
        <f>Temperaturverlauf!J49</f>
        <v>90.6</v>
      </c>
      <c r="L77" s="253">
        <f>Temperaturverlauf!I49</f>
        <v>1</v>
      </c>
      <c r="M77" s="28">
        <f t="shared" si="12"/>
        <v>8.6464780258064646</v>
      </c>
      <c r="N77" s="23">
        <f t="shared" si="8"/>
        <v>0.4973123145824378</v>
      </c>
      <c r="O77" s="254">
        <f t="shared" si="1"/>
        <v>0.4973123145824378</v>
      </c>
      <c r="P77">
        <f t="shared" si="5"/>
        <v>0.4973123145824378</v>
      </c>
      <c r="Q77" s="16"/>
      <c r="R77" s="13"/>
      <c r="S77" s="256" t="e">
        <f>Temperaturverlauf!K49</f>
        <v>#N/A</v>
      </c>
      <c r="T77" s="253">
        <f>Temperaturverlauf!I49</f>
        <v>1</v>
      </c>
      <c r="U77" s="28" t="str">
        <f t="shared" si="9"/>
        <v/>
      </c>
      <c r="V77" s="56" t="str">
        <f t="shared" si="10"/>
        <v/>
      </c>
      <c r="W77" s="254" t="e">
        <f t="shared" si="6"/>
        <v>#N/A</v>
      </c>
      <c r="X77">
        <f t="shared" si="7"/>
        <v>0</v>
      </c>
      <c r="Y77">
        <f t="shared" si="11"/>
        <v>0</v>
      </c>
      <c r="Z77"/>
    </row>
    <row r="78" spans="3:26">
      <c r="C78" s="256">
        <f>Temperaturverlauf!J50</f>
        <v>91.4</v>
      </c>
      <c r="D78" s="267">
        <f>Temperaturverlauf!I50</f>
        <v>1</v>
      </c>
      <c r="E78" s="2">
        <f t="shared" si="2"/>
        <v>7.2443596007498909</v>
      </c>
      <c r="F78" s="23">
        <f t="shared" si="3"/>
        <v>1.3803842646028868</v>
      </c>
      <c r="G78" s="254">
        <f t="shared" si="0"/>
        <v>1.3803842646028868</v>
      </c>
      <c r="H78">
        <f t="shared" si="4"/>
        <v>1.3803842646028868</v>
      </c>
      <c r="I78" s="9"/>
      <c r="J78" s="14"/>
      <c r="K78" s="256">
        <f>Temperaturverlauf!J50</f>
        <v>91.4</v>
      </c>
      <c r="L78" s="253">
        <f>Temperaturverlauf!I50</f>
        <v>1</v>
      </c>
      <c r="M78" s="28">
        <f t="shared" si="12"/>
        <v>7.0299397293775794</v>
      </c>
      <c r="N78" s="23">
        <f t="shared" si="8"/>
        <v>0.61166953992942918</v>
      </c>
      <c r="O78" s="254">
        <f t="shared" si="1"/>
        <v>0.61166953992942918</v>
      </c>
      <c r="P78">
        <f t="shared" si="5"/>
        <v>0.61166953992942918</v>
      </c>
      <c r="Q78" s="16"/>
      <c r="R78" s="13"/>
      <c r="S78" s="256" t="e">
        <f>Temperaturverlauf!K50</f>
        <v>#N/A</v>
      </c>
      <c r="T78" s="253">
        <f>Temperaturverlauf!I50</f>
        <v>1</v>
      </c>
      <c r="U78" s="28" t="str">
        <f t="shared" si="9"/>
        <v/>
      </c>
      <c r="V78" s="56" t="str">
        <f t="shared" si="10"/>
        <v/>
      </c>
      <c r="W78" s="254" t="e">
        <f t="shared" si="6"/>
        <v>#N/A</v>
      </c>
      <c r="X78">
        <f t="shared" si="7"/>
        <v>0</v>
      </c>
      <c r="Y78">
        <f t="shared" si="11"/>
        <v>0</v>
      </c>
      <c r="Z78"/>
    </row>
    <row r="79" spans="3:26">
      <c r="C79" s="256">
        <f>Temperaturverlauf!J51</f>
        <v>92.1</v>
      </c>
      <c r="D79" s="267">
        <f>Temperaturverlauf!I51</f>
        <v>1</v>
      </c>
      <c r="E79" s="2">
        <f t="shared" si="2"/>
        <v>6.1659500186148293</v>
      </c>
      <c r="F79" s="23">
        <f t="shared" si="3"/>
        <v>1.621810097358928</v>
      </c>
      <c r="G79" s="254">
        <f t="shared" si="0"/>
        <v>1.621810097358928</v>
      </c>
      <c r="H79">
        <f t="shared" si="4"/>
        <v>1.621810097358928</v>
      </c>
      <c r="I79" s="9"/>
      <c r="J79" s="14"/>
      <c r="K79" s="256">
        <f>Temperaturverlauf!J51</f>
        <v>92.1</v>
      </c>
      <c r="L79" s="253">
        <f>Temperaturverlauf!I51</f>
        <v>1</v>
      </c>
      <c r="M79" s="28">
        <f t="shared" si="12"/>
        <v>5.8654308118546252</v>
      </c>
      <c r="N79" s="23">
        <f t="shared" si="8"/>
        <v>0.73310898004444403</v>
      </c>
      <c r="O79" s="254">
        <f t="shared" si="1"/>
        <v>0.73310898004444403</v>
      </c>
      <c r="P79">
        <f t="shared" si="5"/>
        <v>0.73310898004444403</v>
      </c>
      <c r="Q79" s="16"/>
      <c r="R79" s="13"/>
      <c r="S79" s="256" t="e">
        <f>Temperaturverlauf!K51</f>
        <v>#N/A</v>
      </c>
      <c r="T79" s="253">
        <f>Temperaturverlauf!I51</f>
        <v>1</v>
      </c>
      <c r="U79" s="28" t="str">
        <f t="shared" si="9"/>
        <v/>
      </c>
      <c r="V79" s="56" t="str">
        <f t="shared" si="10"/>
        <v/>
      </c>
      <c r="W79" s="254" t="e">
        <f t="shared" si="6"/>
        <v>#N/A</v>
      </c>
      <c r="X79">
        <f t="shared" si="7"/>
        <v>0</v>
      </c>
      <c r="Y79">
        <f t="shared" si="11"/>
        <v>0</v>
      </c>
      <c r="Z79"/>
    </row>
    <row r="80" spans="3:26">
      <c r="C80" s="256">
        <f>Temperaturverlauf!J52</f>
        <v>92.9</v>
      </c>
      <c r="D80" s="267">
        <f>Temperaturverlauf!I52</f>
        <v>1</v>
      </c>
      <c r="E80" s="2">
        <f t="shared" si="2"/>
        <v>5.1286138399136405</v>
      </c>
      <c r="F80" s="23">
        <f t="shared" si="3"/>
        <v>1.9498445997580482</v>
      </c>
      <c r="G80" s="254">
        <f t="shared" si="0"/>
        <v>1.9498445997580482</v>
      </c>
      <c r="H80">
        <f t="shared" si="4"/>
        <v>1.9498445997580482</v>
      </c>
      <c r="I80" s="9"/>
      <c r="J80" s="14"/>
      <c r="K80" s="256">
        <f>Temperaturverlauf!J52</f>
        <v>92.9</v>
      </c>
      <c r="L80" s="253">
        <f>Temperaturverlauf!I52</f>
        <v>1</v>
      </c>
      <c r="M80" s="28">
        <f t="shared" si="12"/>
        <v>4.7688347753970417</v>
      </c>
      <c r="N80" s="23">
        <f t="shared" si="8"/>
        <v>0.90168777123170352</v>
      </c>
      <c r="O80" s="254">
        <f t="shared" si="1"/>
        <v>0.90168777123170352</v>
      </c>
      <c r="P80">
        <f t="shared" si="5"/>
        <v>0.90168777123170352</v>
      </c>
      <c r="Q80" s="16"/>
      <c r="R80" s="13"/>
      <c r="S80" s="256" t="e">
        <f>Temperaturverlauf!K52</f>
        <v>#N/A</v>
      </c>
      <c r="T80" s="253">
        <f>Temperaturverlauf!I52</f>
        <v>1</v>
      </c>
      <c r="U80" s="28" t="str">
        <f t="shared" si="9"/>
        <v/>
      </c>
      <c r="V80" s="56" t="str">
        <f t="shared" si="10"/>
        <v/>
      </c>
      <c r="W80" s="254" t="e">
        <f t="shared" si="6"/>
        <v>#N/A</v>
      </c>
      <c r="X80">
        <f t="shared" si="7"/>
        <v>0</v>
      </c>
      <c r="Y80">
        <f t="shared" si="11"/>
        <v>0</v>
      </c>
      <c r="Z80"/>
    </row>
    <row r="81" spans="1:26">
      <c r="C81" s="256">
        <f>Temperaturverlauf!J53</f>
        <v>93.6</v>
      </c>
      <c r="D81" s="267">
        <f>Temperaturverlauf!I53</f>
        <v>1</v>
      </c>
      <c r="E81" s="2">
        <f t="shared" si="2"/>
        <v>4.3651583224016655</v>
      </c>
      <c r="F81" s="23">
        <f t="shared" si="3"/>
        <v>2.29086765276777</v>
      </c>
      <c r="G81" s="254">
        <f t="shared" si="0"/>
        <v>2.29086765276777</v>
      </c>
      <c r="H81">
        <f t="shared" si="4"/>
        <v>2.29086765276777</v>
      </c>
      <c r="I81" s="9"/>
      <c r="J81" s="14"/>
      <c r="K81" s="256">
        <f>Temperaturverlauf!J53</f>
        <v>93.6</v>
      </c>
      <c r="L81" s="253">
        <f>Temperaturverlauf!I53</f>
        <v>1</v>
      </c>
      <c r="M81" s="28">
        <f t="shared" si="12"/>
        <v>3.9788777009520926</v>
      </c>
      <c r="N81" s="23">
        <f t="shared" si="8"/>
        <v>1.0807067528039545</v>
      </c>
      <c r="O81" s="254">
        <f t="shared" si="1"/>
        <v>1.0807067528039545</v>
      </c>
      <c r="P81">
        <f t="shared" si="5"/>
        <v>1.0807067528039545</v>
      </c>
      <c r="Q81" s="16"/>
      <c r="R81" s="13"/>
      <c r="S81" s="256" t="e">
        <f>Temperaturverlauf!K53</f>
        <v>#N/A</v>
      </c>
      <c r="T81" s="253">
        <f>Temperaturverlauf!I53</f>
        <v>1</v>
      </c>
      <c r="U81" s="28" t="str">
        <f t="shared" si="9"/>
        <v/>
      </c>
      <c r="V81" s="56" t="str">
        <f t="shared" si="10"/>
        <v/>
      </c>
      <c r="W81" s="254" t="e">
        <f t="shared" si="6"/>
        <v>#N/A</v>
      </c>
      <c r="X81">
        <f t="shared" si="7"/>
        <v>0</v>
      </c>
      <c r="Y81">
        <f t="shared" si="11"/>
        <v>0</v>
      </c>
      <c r="Z81"/>
    </row>
    <row r="82" spans="1:26">
      <c r="C82" s="256">
        <f>Temperaturverlauf!J54</f>
        <v>94.3</v>
      </c>
      <c r="D82" s="267">
        <f>Temperaturverlauf!I54</f>
        <v>1</v>
      </c>
      <c r="E82" s="2">
        <f t="shared" si="2"/>
        <v>3.7153522909717274</v>
      </c>
      <c r="F82" s="23">
        <f t="shared" si="3"/>
        <v>2.6915348039269142</v>
      </c>
      <c r="G82" s="254">
        <f t="shared" si="0"/>
        <v>2.6915348039269142</v>
      </c>
      <c r="H82">
        <f t="shared" si="4"/>
        <v>2.6915348039269142</v>
      </c>
      <c r="I82" s="9"/>
      <c r="J82" s="14"/>
      <c r="K82" s="256">
        <f>Temperaturverlauf!J54</f>
        <v>94.3</v>
      </c>
      <c r="L82" s="253">
        <f>Temperaturverlauf!I54</f>
        <v>1</v>
      </c>
      <c r="M82" s="28">
        <f t="shared" si="12"/>
        <v>3.3197769486185784</v>
      </c>
      <c r="N82" s="23">
        <f t="shared" si="8"/>
        <v>1.295267744355328</v>
      </c>
      <c r="O82" s="254">
        <f t="shared" si="1"/>
        <v>1.295267744355328</v>
      </c>
      <c r="P82">
        <f t="shared" si="5"/>
        <v>1.295267744355328</v>
      </c>
      <c r="Q82" s="16"/>
      <c r="R82" s="13"/>
      <c r="S82" s="256" t="e">
        <f>Temperaturverlauf!K54</f>
        <v>#N/A</v>
      </c>
      <c r="T82" s="253">
        <f>Temperaturverlauf!I54</f>
        <v>1</v>
      </c>
      <c r="U82" s="28" t="str">
        <f t="shared" si="9"/>
        <v/>
      </c>
      <c r="V82" s="56" t="str">
        <f t="shared" si="10"/>
        <v/>
      </c>
      <c r="W82" s="254" t="e">
        <f t="shared" si="6"/>
        <v>#N/A</v>
      </c>
      <c r="X82">
        <f t="shared" si="7"/>
        <v>0</v>
      </c>
      <c r="Y82">
        <f t="shared" si="11"/>
        <v>0</v>
      </c>
      <c r="Z82"/>
    </row>
    <row r="83" spans="1:26">
      <c r="C83" s="256">
        <f>Temperaturverlauf!J55</f>
        <v>95</v>
      </c>
      <c r="D83" s="267">
        <f>Temperaturverlauf!I55</f>
        <v>1</v>
      </c>
      <c r="E83" s="2">
        <f t="shared" si="2"/>
        <v>3.1622776601683791</v>
      </c>
      <c r="F83" s="23">
        <f t="shared" si="3"/>
        <v>3.1622776601683795</v>
      </c>
      <c r="G83" s="254">
        <f t="shared" si="0"/>
        <v>3.1622776601683795</v>
      </c>
      <c r="H83">
        <f t="shared" si="4"/>
        <v>3.1622776601683795</v>
      </c>
      <c r="I83" s="9"/>
      <c r="J83" s="14"/>
      <c r="K83" s="256">
        <f>Temperaturverlauf!J55</f>
        <v>95</v>
      </c>
      <c r="L83" s="253">
        <f>Temperaturverlauf!I55</f>
        <v>1</v>
      </c>
      <c r="M83" s="28">
        <f t="shared" si="12"/>
        <v>2.7698561797820829</v>
      </c>
      <c r="N83" s="23">
        <f t="shared" si="8"/>
        <v>1.5524271734347956</v>
      </c>
      <c r="O83" s="254">
        <f t="shared" si="1"/>
        <v>1.5524271734347956</v>
      </c>
      <c r="P83">
        <f t="shared" si="5"/>
        <v>1.5524271734347956</v>
      </c>
      <c r="Q83" s="16"/>
      <c r="R83" s="13"/>
      <c r="S83" s="256" t="e">
        <f>Temperaturverlauf!K55</f>
        <v>#N/A</v>
      </c>
      <c r="T83" s="253">
        <f>Temperaturverlauf!I55</f>
        <v>1</v>
      </c>
      <c r="U83" s="28" t="str">
        <f t="shared" si="9"/>
        <v/>
      </c>
      <c r="V83" s="56" t="str">
        <f t="shared" si="10"/>
        <v/>
      </c>
      <c r="W83" s="254" t="e">
        <f t="shared" si="6"/>
        <v>#N/A</v>
      </c>
      <c r="X83">
        <f t="shared" si="7"/>
        <v>0</v>
      </c>
      <c r="Y83">
        <f t="shared" si="11"/>
        <v>0</v>
      </c>
      <c r="Z83"/>
    </row>
    <row r="84" spans="1:26">
      <c r="C84" s="256">
        <f>Temperaturverlauf!J56</f>
        <v>95.7</v>
      </c>
      <c r="D84" s="267">
        <f>Temperaturverlauf!I56</f>
        <v>1</v>
      </c>
      <c r="E84" s="2">
        <f t="shared" si="2"/>
        <v>2.6915348039269138</v>
      </c>
      <c r="F84" s="23">
        <f t="shared" si="3"/>
        <v>3.7153522909717283</v>
      </c>
      <c r="G84" s="254">
        <f t="shared" si="0"/>
        <v>3.7153522909717283</v>
      </c>
      <c r="H84">
        <f t="shared" si="4"/>
        <v>3.7153522909717283</v>
      </c>
      <c r="I84" s="9"/>
      <c r="J84" s="14"/>
      <c r="K84" s="256">
        <f>Temperaturverlauf!J56</f>
        <v>95.7</v>
      </c>
      <c r="L84" s="253">
        <f>Temperaturverlauf!I56</f>
        <v>1</v>
      </c>
      <c r="M84" s="28">
        <f t="shared" si="12"/>
        <v>2.3110297394737618</v>
      </c>
      <c r="N84" s="23">
        <f t="shared" si="8"/>
        <v>1.8606424342159877</v>
      </c>
      <c r="O84" s="254">
        <f t="shared" si="1"/>
        <v>1.8606424342159877</v>
      </c>
      <c r="P84">
        <f t="shared" si="5"/>
        <v>1.8606424342159877</v>
      </c>
      <c r="Q84" s="16"/>
      <c r="R84" s="13"/>
      <c r="S84" s="256" t="e">
        <f>Temperaturverlauf!K56</f>
        <v>#N/A</v>
      </c>
      <c r="T84" s="253">
        <f>Temperaturverlauf!I56</f>
        <v>1</v>
      </c>
      <c r="U84" s="28" t="str">
        <f t="shared" si="9"/>
        <v/>
      </c>
      <c r="V84" s="56" t="str">
        <f t="shared" si="10"/>
        <v/>
      </c>
      <c r="W84" s="254" t="e">
        <f t="shared" si="6"/>
        <v>#N/A</v>
      </c>
      <c r="X84">
        <f t="shared" si="7"/>
        <v>0</v>
      </c>
      <c r="Y84">
        <f t="shared" si="11"/>
        <v>0</v>
      </c>
      <c r="Z84"/>
    </row>
    <row r="85" spans="1:26">
      <c r="C85" s="256">
        <f>Temperaturverlauf!J57</f>
        <v>96.3</v>
      </c>
      <c r="D85" s="267">
        <f>Temperaturverlauf!I57</f>
        <v>1</v>
      </c>
      <c r="E85" s="2">
        <f t="shared" si="2"/>
        <v>2.3442288153199238</v>
      </c>
      <c r="F85" s="23">
        <f t="shared" si="3"/>
        <v>4.2657951880159235</v>
      </c>
      <c r="G85" s="254">
        <f t="shared" si="0"/>
        <v>4.2657951880159235</v>
      </c>
      <c r="H85">
        <f t="shared" si="4"/>
        <v>4.2657951880159235</v>
      </c>
      <c r="I85" s="9"/>
      <c r="J85" s="14"/>
      <c r="K85" s="256">
        <f>Temperaturverlauf!J57</f>
        <v>96.3</v>
      </c>
      <c r="L85" s="253">
        <f>Temperaturverlauf!I57</f>
        <v>1</v>
      </c>
      <c r="M85" s="28">
        <f t="shared" si="12"/>
        <v>1.9787448789009343</v>
      </c>
      <c r="N85" s="23">
        <f t="shared" si="8"/>
        <v>2.1730946954558252</v>
      </c>
      <c r="O85" s="254">
        <f t="shared" si="1"/>
        <v>2.1730946954558252</v>
      </c>
      <c r="P85">
        <f t="shared" si="5"/>
        <v>2.1730946954558252</v>
      </c>
      <c r="Q85" s="16"/>
      <c r="R85" s="13"/>
      <c r="S85" s="256" t="e">
        <f>Temperaturverlauf!K57</f>
        <v>#N/A</v>
      </c>
      <c r="T85" s="253">
        <f>Temperaturverlauf!I57</f>
        <v>1</v>
      </c>
      <c r="U85" s="28" t="str">
        <f t="shared" si="9"/>
        <v/>
      </c>
      <c r="V85" s="56" t="str">
        <f t="shared" si="10"/>
        <v/>
      </c>
      <c r="W85" s="254" t="e">
        <f t="shared" si="6"/>
        <v>#N/A</v>
      </c>
      <c r="X85">
        <f t="shared" si="7"/>
        <v>0</v>
      </c>
      <c r="Y85">
        <f t="shared" si="11"/>
        <v>0</v>
      </c>
      <c r="Z85"/>
    </row>
    <row r="86" spans="1:26">
      <c r="C86" s="256">
        <f>Temperaturverlauf!J58</f>
        <v>97</v>
      </c>
      <c r="D86" s="267">
        <f>Temperaturverlauf!I58</f>
        <v>1</v>
      </c>
      <c r="E86" s="2">
        <f t="shared" si="2"/>
        <v>1.9952623149688795</v>
      </c>
      <c r="F86" s="23">
        <f t="shared" si="3"/>
        <v>5.0118723362727229</v>
      </c>
      <c r="G86" s="254">
        <f t="shared" si="0"/>
        <v>5.0118723362727229</v>
      </c>
      <c r="H86">
        <f t="shared" si="4"/>
        <v>5.0118723362727229</v>
      </c>
      <c r="I86" s="9"/>
      <c r="J86" s="14"/>
      <c r="K86" s="256">
        <f>Temperaturverlauf!J58</f>
        <v>97</v>
      </c>
      <c r="L86" s="253">
        <f>Temperaturverlauf!I58</f>
        <v>1</v>
      </c>
      <c r="M86" s="28">
        <f t="shared" si="12"/>
        <v>1.6509659582149281</v>
      </c>
      <c r="N86" s="23">
        <f t="shared" si="8"/>
        <v>2.6045358346754064</v>
      </c>
      <c r="O86" s="254">
        <f t="shared" si="1"/>
        <v>2.6045358346754064</v>
      </c>
      <c r="P86">
        <f t="shared" si="5"/>
        <v>2.6045358346754064</v>
      </c>
      <c r="Q86" s="16"/>
      <c r="R86" s="13"/>
      <c r="S86" s="256" t="e">
        <f>Temperaturverlauf!K58</f>
        <v>#N/A</v>
      </c>
      <c r="T86" s="253">
        <f>Temperaturverlauf!I58</f>
        <v>1</v>
      </c>
      <c r="U86" s="28" t="str">
        <f t="shared" si="9"/>
        <v/>
      </c>
      <c r="V86" s="56" t="str">
        <f t="shared" si="10"/>
        <v/>
      </c>
      <c r="W86" s="254" t="e">
        <f t="shared" si="6"/>
        <v>#N/A</v>
      </c>
      <c r="X86">
        <f t="shared" si="7"/>
        <v>0</v>
      </c>
      <c r="Y86">
        <f t="shared" si="11"/>
        <v>0</v>
      </c>
      <c r="Z86"/>
    </row>
    <row r="87" spans="1:26">
      <c r="C87" s="256">
        <f>Temperaturverlauf!J59</f>
        <v>97.5</v>
      </c>
      <c r="D87" s="267">
        <f>Temperaturverlauf!I59</f>
        <v>1</v>
      </c>
      <c r="E87" s="2">
        <f t="shared" si="2"/>
        <v>1.7782794100389223</v>
      </c>
      <c r="F87" s="23">
        <f t="shared" si="3"/>
        <v>5.6234132519034921</v>
      </c>
      <c r="G87" s="254">
        <f t="shared" si="0"/>
        <v>5.6234132519034921</v>
      </c>
      <c r="H87">
        <f t="shared" si="4"/>
        <v>5.6234132519034921</v>
      </c>
      <c r="I87" s="9"/>
      <c r="J87" s="14"/>
      <c r="K87" s="256">
        <f>Temperaturverlauf!J59</f>
        <v>97.5</v>
      </c>
      <c r="L87" s="253">
        <f>Temperaturverlauf!I59</f>
        <v>1</v>
      </c>
      <c r="M87" s="28">
        <f t="shared" si="12"/>
        <v>1.4506356399392308</v>
      </c>
      <c r="N87" s="23">
        <f t="shared" si="8"/>
        <v>2.9642178101870797</v>
      </c>
      <c r="O87" s="254">
        <f t="shared" si="1"/>
        <v>2.9642178101870797</v>
      </c>
      <c r="P87">
        <f t="shared" si="5"/>
        <v>2.9642178101870797</v>
      </c>
      <c r="Q87" s="16"/>
      <c r="R87" s="13"/>
      <c r="S87" s="256" t="e">
        <f>Temperaturverlauf!K59</f>
        <v>#N/A</v>
      </c>
      <c r="T87" s="253">
        <f>Temperaturverlauf!I59</f>
        <v>1</v>
      </c>
      <c r="U87" s="28" t="str">
        <f t="shared" si="9"/>
        <v/>
      </c>
      <c r="V87" s="56" t="str">
        <f t="shared" si="10"/>
        <v/>
      </c>
      <c r="W87" s="254" t="e">
        <f t="shared" si="6"/>
        <v>#N/A</v>
      </c>
      <c r="X87">
        <f t="shared" si="7"/>
        <v>0</v>
      </c>
      <c r="Y87">
        <f t="shared" si="11"/>
        <v>0</v>
      </c>
      <c r="Z87"/>
    </row>
    <row r="88" spans="1:26">
      <c r="C88" s="256">
        <f>Temperaturverlauf!J60</f>
        <v>98.1</v>
      </c>
      <c r="D88" s="267">
        <f>Temperaturverlauf!I60</f>
        <v>1</v>
      </c>
      <c r="E88" s="2">
        <f t="shared" si="2"/>
        <v>1.5488166189124835</v>
      </c>
      <c r="F88" s="23">
        <f t="shared" si="3"/>
        <v>6.4565422903465466</v>
      </c>
      <c r="G88" s="254">
        <f t="shared" si="0"/>
        <v>6.4565422903465466</v>
      </c>
      <c r="H88">
        <f t="shared" si="4"/>
        <v>6.4565422903465466</v>
      </c>
      <c r="I88" s="9"/>
      <c r="J88" s="14"/>
      <c r="K88" s="256">
        <f>Temperaturverlauf!J60</f>
        <v>98.1</v>
      </c>
      <c r="L88" s="253">
        <f>Temperaturverlauf!I60</f>
        <v>1</v>
      </c>
      <c r="M88" s="28">
        <f t="shared" si="12"/>
        <v>1.2420601062167866</v>
      </c>
      <c r="N88" s="23">
        <f t="shared" si="8"/>
        <v>3.4619902680051835</v>
      </c>
      <c r="O88" s="254">
        <f t="shared" si="1"/>
        <v>3.4619902680051835</v>
      </c>
      <c r="P88">
        <f t="shared" si="5"/>
        <v>3.4619902680051835</v>
      </c>
      <c r="Q88" s="16"/>
      <c r="R88" s="13"/>
      <c r="S88" s="256" t="e">
        <f>Temperaturverlauf!K60</f>
        <v>#N/A</v>
      </c>
      <c r="T88" s="253">
        <f>Temperaturverlauf!I60</f>
        <v>1</v>
      </c>
      <c r="U88" s="28" t="str">
        <f t="shared" si="9"/>
        <v/>
      </c>
      <c r="V88" s="56" t="str">
        <f t="shared" si="10"/>
        <v/>
      </c>
      <c r="W88" s="254" t="e">
        <f t="shared" si="6"/>
        <v>#N/A</v>
      </c>
      <c r="X88">
        <f t="shared" si="7"/>
        <v>0</v>
      </c>
      <c r="Y88">
        <f t="shared" si="11"/>
        <v>0</v>
      </c>
      <c r="Z88"/>
    </row>
    <row r="89" spans="1:26">
      <c r="C89" s="256">
        <f>Temperaturverlauf!J61</f>
        <v>98.7</v>
      </c>
      <c r="D89" s="267">
        <f>Temperaturverlauf!I61</f>
        <v>1</v>
      </c>
      <c r="E89" s="2">
        <f t="shared" si="2"/>
        <v>1.3489628825916522</v>
      </c>
      <c r="F89" s="23">
        <f t="shared" si="3"/>
        <v>7.4131024130091827</v>
      </c>
      <c r="G89" s="254">
        <f t="shared" si="0"/>
        <v>7.4131024130091827</v>
      </c>
      <c r="H89">
        <f t="shared" si="4"/>
        <v>7.4131024130091827</v>
      </c>
      <c r="I89" s="9"/>
      <c r="J89" s="14"/>
      <c r="K89" s="256">
        <f>Temperaturverlauf!J61</f>
        <v>98.7</v>
      </c>
      <c r="L89" s="253">
        <f>Temperaturverlauf!I61</f>
        <v>1</v>
      </c>
      <c r="M89" s="28">
        <f t="shared" si="12"/>
        <v>1.063474014411969</v>
      </c>
      <c r="N89" s="23">
        <f t="shared" si="8"/>
        <v>4.0433522039347771</v>
      </c>
      <c r="O89" s="254">
        <f t="shared" si="1"/>
        <v>4.0433522039347771</v>
      </c>
      <c r="P89">
        <f t="shared" si="5"/>
        <v>4.0433522039347771</v>
      </c>
      <c r="Q89" s="16"/>
      <c r="R89" s="13"/>
      <c r="S89" s="256" t="e">
        <f>Temperaturverlauf!K61</f>
        <v>#N/A</v>
      </c>
      <c r="T89" s="253">
        <f>Temperaturverlauf!I61</f>
        <v>1</v>
      </c>
      <c r="U89" s="28" t="str">
        <f t="shared" si="9"/>
        <v/>
      </c>
      <c r="V89" s="56" t="str">
        <f t="shared" si="10"/>
        <v/>
      </c>
      <c r="W89" s="254" t="e">
        <f t="shared" si="6"/>
        <v>#N/A</v>
      </c>
      <c r="X89">
        <f t="shared" si="7"/>
        <v>0</v>
      </c>
      <c r="Y89">
        <f t="shared" si="11"/>
        <v>0</v>
      </c>
      <c r="Z89"/>
    </row>
    <row r="90" spans="1:26">
      <c r="C90" s="256">
        <f>Temperaturverlauf!J62</f>
        <v>99.2</v>
      </c>
      <c r="D90" s="267">
        <f>Temperaturverlauf!I62</f>
        <v>1</v>
      </c>
      <c r="E90" s="2">
        <f t="shared" si="2"/>
        <v>1.2022644346174118</v>
      </c>
      <c r="F90" s="23">
        <f t="shared" si="3"/>
        <v>8.3176377110267179</v>
      </c>
      <c r="G90" s="254">
        <f t="shared" si="0"/>
        <v>8.3176377110267179</v>
      </c>
      <c r="H90">
        <f t="shared" si="4"/>
        <v>8.3176377110267179</v>
      </c>
      <c r="I90" s="9"/>
      <c r="J90" s="14"/>
      <c r="K90" s="256">
        <f>Temperaturverlauf!J62</f>
        <v>99.2</v>
      </c>
      <c r="L90" s="253">
        <f>Temperaturverlauf!I62</f>
        <v>1</v>
      </c>
      <c r="M90" s="28">
        <f t="shared" si="12"/>
        <v>0.93443071904600328</v>
      </c>
      <c r="N90" s="23">
        <f t="shared" si="8"/>
        <v>4.6017322765138085</v>
      </c>
      <c r="O90" s="254">
        <f t="shared" si="1"/>
        <v>4.6017322765138085</v>
      </c>
      <c r="P90">
        <f t="shared" si="5"/>
        <v>4.6017322765138085</v>
      </c>
      <c r="Q90" s="16"/>
      <c r="R90" s="13"/>
      <c r="S90" s="256" t="e">
        <f>Temperaturverlauf!K62</f>
        <v>#N/A</v>
      </c>
      <c r="T90" s="253">
        <f>Temperaturverlauf!I62</f>
        <v>1</v>
      </c>
      <c r="U90" s="28" t="str">
        <f t="shared" si="9"/>
        <v/>
      </c>
      <c r="V90" s="56" t="str">
        <f t="shared" si="10"/>
        <v/>
      </c>
      <c r="W90" s="254" t="e">
        <f t="shared" si="6"/>
        <v>#N/A</v>
      </c>
      <c r="X90">
        <f t="shared" si="7"/>
        <v>0</v>
      </c>
      <c r="Y90">
        <f t="shared" si="11"/>
        <v>0</v>
      </c>
      <c r="Z90"/>
    </row>
    <row r="91" spans="1:26">
      <c r="A91" s="8"/>
      <c r="B91" s="178"/>
      <c r="C91" s="256">
        <f>Temperaturverlauf!J63</f>
        <v>99.8</v>
      </c>
      <c r="D91" s="267">
        <f>Temperaturverlauf!I63</f>
        <v>1</v>
      </c>
      <c r="E91" s="2">
        <f t="shared" si="2"/>
        <v>1.0471285480509001</v>
      </c>
      <c r="F91" s="23">
        <f t="shared" si="3"/>
        <v>9.5499258602143549</v>
      </c>
      <c r="G91" s="254">
        <f t="shared" si="0"/>
        <v>9.5499258602143549</v>
      </c>
      <c r="H91">
        <f t="shared" si="4"/>
        <v>9.5499258602143549</v>
      </c>
      <c r="I91" s="9"/>
      <c r="J91" s="19"/>
      <c r="K91" s="256">
        <f>Temperaturverlauf!J63</f>
        <v>99.8</v>
      </c>
      <c r="L91" s="253">
        <f>Temperaturverlauf!I63</f>
        <v>1</v>
      </c>
      <c r="M91" s="28">
        <f t="shared" si="12"/>
        <v>0.80007624671287325</v>
      </c>
      <c r="N91" s="23">
        <f t="shared" si="8"/>
        <v>5.3744877662180599</v>
      </c>
      <c r="O91" s="254">
        <f t="shared" si="1"/>
        <v>5.3744877662180599</v>
      </c>
      <c r="P91">
        <f t="shared" si="5"/>
        <v>5.3744877662180599</v>
      </c>
      <c r="Q91" s="16"/>
      <c r="R91" s="178"/>
      <c r="S91" s="256" t="e">
        <f>Temperaturverlauf!K63</f>
        <v>#N/A</v>
      </c>
      <c r="T91" s="253">
        <f>Temperaturverlauf!I63</f>
        <v>1</v>
      </c>
      <c r="U91" s="28" t="str">
        <f t="shared" si="9"/>
        <v/>
      </c>
      <c r="V91" s="56" t="str">
        <f t="shared" si="10"/>
        <v/>
      </c>
      <c r="W91" s="254" t="e">
        <f t="shared" si="6"/>
        <v>#N/A</v>
      </c>
      <c r="X91">
        <f t="shared" si="7"/>
        <v>0</v>
      </c>
      <c r="Y91">
        <f t="shared" si="11"/>
        <v>0</v>
      </c>
      <c r="Z91"/>
    </row>
    <row r="92" spans="1:26">
      <c r="A92" s="8"/>
      <c r="B92" s="8"/>
      <c r="C92" s="256">
        <f>Temperaturverlauf!J64</f>
        <v>100.4</v>
      </c>
      <c r="D92" s="267">
        <f>Temperaturverlauf!I64</f>
        <v>1</v>
      </c>
      <c r="E92" s="2">
        <f t="shared" si="2"/>
        <v>0.91201083935590876</v>
      </c>
      <c r="F92" s="23">
        <f t="shared" si="3"/>
        <v>10.964781961431862</v>
      </c>
      <c r="G92" s="254">
        <f t="shared" si="0"/>
        <v>10.964781961431862</v>
      </c>
      <c r="H92">
        <f t="shared" si="4"/>
        <v>10.964781961431862</v>
      </c>
      <c r="I92" s="9"/>
      <c r="J92" s="2"/>
      <c r="K92" s="256">
        <f>Temperaturverlauf!J64</f>
        <v>100.4</v>
      </c>
      <c r="L92" s="253">
        <f>Temperaturverlauf!I64</f>
        <v>1</v>
      </c>
      <c r="M92" s="28">
        <f t="shared" si="12"/>
        <v>0.68503955136201189</v>
      </c>
      <c r="N92" s="23">
        <f t="shared" si="8"/>
        <v>6.2770098331558195</v>
      </c>
      <c r="O92" s="254">
        <f t="shared" si="1"/>
        <v>6.2770098331558195</v>
      </c>
      <c r="P92">
        <f t="shared" si="5"/>
        <v>6.2770098331558195</v>
      </c>
      <c r="Q92" s="16"/>
      <c r="R92" s="8"/>
      <c r="S92" s="256" t="e">
        <f>Temperaturverlauf!K64</f>
        <v>#N/A</v>
      </c>
      <c r="T92" s="253">
        <f>Temperaturverlauf!I64</f>
        <v>1</v>
      </c>
      <c r="U92" s="28" t="str">
        <f t="shared" si="9"/>
        <v/>
      </c>
      <c r="V92" s="56" t="str">
        <f t="shared" si="10"/>
        <v/>
      </c>
      <c r="W92" s="254" t="e">
        <f t="shared" si="6"/>
        <v>#N/A</v>
      </c>
      <c r="X92">
        <f t="shared" si="7"/>
        <v>0</v>
      </c>
      <c r="Y92">
        <f t="shared" si="11"/>
        <v>0</v>
      </c>
      <c r="Z92"/>
    </row>
    <row r="93" spans="1:26">
      <c r="A93" s="8"/>
      <c r="B93" s="118"/>
      <c r="C93" s="256">
        <f>Temperaturverlauf!J65</f>
        <v>100.9</v>
      </c>
      <c r="D93" s="267">
        <f>Temperaturverlauf!I65</f>
        <v>1</v>
      </c>
      <c r="E93" s="2">
        <f t="shared" si="2"/>
        <v>0.81283051616409807</v>
      </c>
      <c r="F93" s="23">
        <f t="shared" si="3"/>
        <v>12.302687708123834</v>
      </c>
      <c r="G93" s="254">
        <f t="shared" si="0"/>
        <v>12.302687708123834</v>
      </c>
      <c r="H93">
        <f t="shared" si="4"/>
        <v>12.302687708123834</v>
      </c>
      <c r="I93" s="9"/>
      <c r="J93" s="158"/>
      <c r="K93" s="256">
        <f>Temperaturverlauf!J65</f>
        <v>100.9</v>
      </c>
      <c r="L93" s="253">
        <f>Temperaturverlauf!I65</f>
        <v>1</v>
      </c>
      <c r="M93" s="28">
        <f t="shared" si="12"/>
        <v>0.60191597714599698</v>
      </c>
      <c r="N93" s="23">
        <f t="shared" si="8"/>
        <v>7.1438542309319999</v>
      </c>
      <c r="O93" s="254">
        <f t="shared" si="1"/>
        <v>7.1438542309319999</v>
      </c>
      <c r="P93">
        <f t="shared" si="5"/>
        <v>7.1438542309319999</v>
      </c>
      <c r="Q93" s="16"/>
      <c r="R93" s="118"/>
      <c r="S93" s="256" t="e">
        <f>Temperaturverlauf!K65</f>
        <v>#N/A</v>
      </c>
      <c r="T93" s="253">
        <f>Temperaturverlauf!I65</f>
        <v>1</v>
      </c>
      <c r="U93" s="28" t="str">
        <f t="shared" si="9"/>
        <v/>
      </c>
      <c r="V93" s="56" t="str">
        <f t="shared" si="10"/>
        <v/>
      </c>
      <c r="W93" s="254" t="e">
        <f t="shared" si="6"/>
        <v>#N/A</v>
      </c>
      <c r="X93">
        <f t="shared" si="7"/>
        <v>0</v>
      </c>
      <c r="Y93">
        <f t="shared" si="11"/>
        <v>0</v>
      </c>
      <c r="Z93"/>
    </row>
    <row r="94" spans="1:26">
      <c r="A94" s="8"/>
      <c r="B94" s="118"/>
      <c r="C94" s="256">
        <f>Temperaturverlauf!J66</f>
        <v>101.5</v>
      </c>
      <c r="D94" s="267">
        <f>Temperaturverlauf!I66</f>
        <v>1</v>
      </c>
      <c r="E94" s="2">
        <f t="shared" si="2"/>
        <v>0.70794578438413791</v>
      </c>
      <c r="F94" s="23">
        <f t="shared" si="3"/>
        <v>14.125375446227544</v>
      </c>
      <c r="G94" s="254">
        <f t="shared" si="0"/>
        <v>14.125375446227544</v>
      </c>
      <c r="H94">
        <f t="shared" si="4"/>
        <v>14.125375446227544</v>
      </c>
      <c r="I94" s="9"/>
      <c r="J94" s="158"/>
      <c r="K94" s="256">
        <f>Temperaturverlauf!J66</f>
        <v>101.5</v>
      </c>
      <c r="L94" s="253">
        <f>Temperaturverlauf!I66</f>
        <v>1</v>
      </c>
      <c r="M94" s="28">
        <f t="shared" si="12"/>
        <v>0.51537119447779245</v>
      </c>
      <c r="N94" s="23">
        <f t="shared" si="8"/>
        <v>8.3435008515697877</v>
      </c>
      <c r="O94" s="254">
        <f t="shared" si="1"/>
        <v>8.3435008515697877</v>
      </c>
      <c r="P94">
        <f t="shared" si="5"/>
        <v>8.3435008515697877</v>
      </c>
      <c r="Q94" s="16"/>
      <c r="R94" s="118"/>
      <c r="S94" s="256">
        <f>Temperaturverlauf!K66</f>
        <v>101.5</v>
      </c>
      <c r="T94" s="253">
        <f>Temperaturverlauf!I66</f>
        <v>1</v>
      </c>
      <c r="U94" s="28">
        <f t="shared" si="9"/>
        <v>273.60325180677268</v>
      </c>
      <c r="V94" s="56">
        <f t="shared" si="10"/>
        <v>1.0964781961431861E-2</v>
      </c>
      <c r="W94" s="254">
        <f t="shared" si="6"/>
        <v>1.0964781961431861E-2</v>
      </c>
      <c r="X94">
        <f t="shared" si="7"/>
        <v>1.0964781961431861E-2</v>
      </c>
      <c r="Y94">
        <f t="shared" si="11"/>
        <v>101.5</v>
      </c>
      <c r="Z94"/>
    </row>
    <row r="95" spans="1:26">
      <c r="B95" s="63"/>
      <c r="C95" s="256">
        <f>Temperaturverlauf!J67</f>
        <v>101.9</v>
      </c>
      <c r="D95" s="267">
        <f>Temperaturverlauf!I67</f>
        <v>1</v>
      </c>
      <c r="E95" s="2">
        <f t="shared" si="2"/>
        <v>0.64565422903465453</v>
      </c>
      <c r="F95" s="23">
        <f t="shared" si="3"/>
        <v>15.488166189124836</v>
      </c>
      <c r="G95" s="254">
        <f t="shared" si="0"/>
        <v>15.488166189124836</v>
      </c>
      <c r="H95">
        <f t="shared" si="4"/>
        <v>15.488166189124836</v>
      </c>
      <c r="I95" s="9"/>
      <c r="J95" s="158"/>
      <c r="K95" s="256">
        <f>Temperaturverlauf!J67</f>
        <v>101.9</v>
      </c>
      <c r="L95" s="253">
        <f>Temperaturverlauf!I67</f>
        <v>1</v>
      </c>
      <c r="M95" s="28">
        <f t="shared" si="12"/>
        <v>0.46470390370569964</v>
      </c>
      <c r="N95" s="23">
        <f t="shared" si="8"/>
        <v>9.2532039557025563</v>
      </c>
      <c r="O95" s="254">
        <f t="shared" si="1"/>
        <v>9.2532039557025563</v>
      </c>
      <c r="P95">
        <f t="shared" si="5"/>
        <v>9.2532039557025563</v>
      </c>
      <c r="Q95" s="16"/>
      <c r="R95" s="63"/>
      <c r="S95" s="256">
        <f>Temperaturverlauf!K67</f>
        <v>101.9</v>
      </c>
      <c r="T95" s="253">
        <f>Temperaturverlauf!I67</f>
        <v>1</v>
      </c>
      <c r="U95" s="28">
        <f t="shared" si="9"/>
        <v>249.52913133080071</v>
      </c>
      <c r="V95" s="56">
        <f t="shared" si="10"/>
        <v>1.2022644346174158E-2</v>
      </c>
      <c r="W95" s="254">
        <f t="shared" si="6"/>
        <v>1.2022644346174158E-2</v>
      </c>
      <c r="X95">
        <f t="shared" si="7"/>
        <v>1.2022644346174158E-2</v>
      </c>
      <c r="Y95">
        <f t="shared" si="11"/>
        <v>101.9</v>
      </c>
      <c r="Z95"/>
    </row>
    <row r="96" spans="1:26">
      <c r="B96" s="63"/>
      <c r="C96" s="256">
        <f>Temperaturverlauf!J68</f>
        <v>102.4</v>
      </c>
      <c r="D96" s="267">
        <f>Temperaturverlauf!I68</f>
        <v>1</v>
      </c>
      <c r="E96" s="2">
        <f t="shared" si="2"/>
        <v>0.57543993733715582</v>
      </c>
      <c r="F96" s="23">
        <f t="shared" si="3"/>
        <v>17.378008287493788</v>
      </c>
      <c r="G96" s="254">
        <f t="shared" si="0"/>
        <v>17.378008287493788</v>
      </c>
      <c r="H96">
        <f t="shared" si="4"/>
        <v>17.378008287493788</v>
      </c>
      <c r="I96" s="9"/>
      <c r="J96" s="19"/>
      <c r="K96" s="256">
        <f>Temperaturverlauf!J68</f>
        <v>102.4</v>
      </c>
      <c r="L96" s="253">
        <f>Temperaturverlauf!I68</f>
        <v>1</v>
      </c>
      <c r="M96" s="28">
        <f t="shared" si="12"/>
        <v>0.4083161384279842</v>
      </c>
      <c r="N96" s="23">
        <f t="shared" si="8"/>
        <v>10.531055707361913</v>
      </c>
      <c r="O96" s="254">
        <f t="shared" si="1"/>
        <v>10.531055707361913</v>
      </c>
      <c r="P96">
        <f t="shared" si="5"/>
        <v>10.531055707361913</v>
      </c>
      <c r="Q96" s="16"/>
      <c r="R96" s="63"/>
      <c r="S96" s="256">
        <f>Temperaturverlauf!K68</f>
        <v>102.4</v>
      </c>
      <c r="T96" s="253">
        <f>Temperaturverlauf!I68</f>
        <v>1</v>
      </c>
      <c r="U96" s="28">
        <f t="shared" si="9"/>
        <v>222.39307239027465</v>
      </c>
      <c r="V96" s="56">
        <f t="shared" si="10"/>
        <v>1.3489628825916573E-2</v>
      </c>
      <c r="W96" s="254">
        <f t="shared" si="6"/>
        <v>1.3489628825916573E-2</v>
      </c>
      <c r="X96">
        <f t="shared" si="7"/>
        <v>1.3489628825916573E-2</v>
      </c>
      <c r="Y96">
        <f t="shared" si="11"/>
        <v>102.4</v>
      </c>
      <c r="Z96"/>
    </row>
    <row r="97" spans="3:26">
      <c r="C97" s="256">
        <f>Temperaturverlauf!J69</f>
        <v>102.8</v>
      </c>
      <c r="D97" s="267">
        <f>Temperaturverlauf!I69</f>
        <v>1</v>
      </c>
      <c r="E97" s="2">
        <f t="shared" si="2"/>
        <v>0.52480746024977276</v>
      </c>
      <c r="F97" s="23">
        <f t="shared" si="3"/>
        <v>19.054607179632466</v>
      </c>
      <c r="G97" s="254">
        <f t="shared" si="0"/>
        <v>19.054607179632466</v>
      </c>
      <c r="H97">
        <f t="shared" si="4"/>
        <v>19.054607179632466</v>
      </c>
      <c r="I97" s="9"/>
      <c r="J97" s="2"/>
      <c r="K97" s="256">
        <f>Temperaturverlauf!J69</f>
        <v>102.8</v>
      </c>
      <c r="L97" s="253">
        <f>Temperaturverlauf!I69</f>
        <v>1</v>
      </c>
      <c r="M97" s="28">
        <f t="shared" si="12"/>
        <v>0.36817366881706481</v>
      </c>
      <c r="N97" s="23">
        <f t="shared" si="8"/>
        <v>11.679270855560693</v>
      </c>
      <c r="O97" s="254">
        <f t="shared" si="1"/>
        <v>11.679270855560693</v>
      </c>
      <c r="P97">
        <f t="shared" si="5"/>
        <v>11.679270855560693</v>
      </c>
      <c r="Q97" s="16"/>
      <c r="S97" s="256">
        <f>Temperaturverlauf!K69</f>
        <v>102.8</v>
      </c>
      <c r="T97" s="253">
        <f>Temperaturverlauf!I69</f>
        <v>1</v>
      </c>
      <c r="U97" s="28">
        <f t="shared" si="9"/>
        <v>202.8248926175944</v>
      </c>
      <c r="V97" s="56">
        <f t="shared" si="10"/>
        <v>1.4791083881682083E-2</v>
      </c>
      <c r="W97" s="254">
        <f t="shared" si="6"/>
        <v>1.4791083881682083E-2</v>
      </c>
      <c r="X97">
        <f t="shared" si="7"/>
        <v>1.4791083881682083E-2</v>
      </c>
      <c r="Y97">
        <f t="shared" si="11"/>
        <v>102.8</v>
      </c>
      <c r="Z97"/>
    </row>
    <row r="98" spans="3:26">
      <c r="C98" s="256">
        <f>Temperaturverlauf!J70</f>
        <v>103.3</v>
      </c>
      <c r="D98" s="267">
        <f>Temperaturverlauf!I70</f>
        <v>1</v>
      </c>
      <c r="E98" s="2">
        <f t="shared" si="2"/>
        <v>0.46773514128719851</v>
      </c>
      <c r="F98" s="23">
        <f t="shared" si="3"/>
        <v>21.379620895022306</v>
      </c>
      <c r="G98" s="254">
        <f t="shared" si="0"/>
        <v>21.379620895022306</v>
      </c>
      <c r="H98">
        <f t="shared" si="4"/>
        <v>21.379620895022306</v>
      </c>
      <c r="I98" s="9"/>
      <c r="J98" s="2"/>
      <c r="K98" s="256">
        <f>Temperaturverlauf!J70</f>
        <v>103.3</v>
      </c>
      <c r="L98" s="253">
        <f>Temperaturverlauf!I70</f>
        <v>1</v>
      </c>
      <c r="M98" s="28">
        <f t="shared" si="12"/>
        <v>0.32349900554623567</v>
      </c>
      <c r="N98" s="23">
        <f t="shared" si="8"/>
        <v>13.292158325925449</v>
      </c>
      <c r="O98" s="254">
        <f t="shared" si="1"/>
        <v>13.292158325925449</v>
      </c>
      <c r="P98">
        <f t="shared" si="5"/>
        <v>13.292158325925449</v>
      </c>
      <c r="Q98" s="16"/>
      <c r="S98" s="256">
        <f>Temperaturverlauf!K70</f>
        <v>103.3</v>
      </c>
      <c r="T98" s="253">
        <f>Temperaturverlauf!I70</f>
        <v>1</v>
      </c>
      <c r="U98" s="28">
        <f t="shared" si="9"/>
        <v>180.7678758223073</v>
      </c>
      <c r="V98" s="56">
        <f t="shared" si="10"/>
        <v>1.6595869074375609E-2</v>
      </c>
      <c r="W98" s="254">
        <f t="shared" si="6"/>
        <v>1.6595869074375609E-2</v>
      </c>
      <c r="X98">
        <f t="shared" si="7"/>
        <v>1.6595869074375609E-2</v>
      </c>
      <c r="Y98">
        <f t="shared" si="11"/>
        <v>103.3</v>
      </c>
      <c r="Z98"/>
    </row>
    <row r="99" spans="3:26">
      <c r="C99" s="256">
        <f>Temperaturverlauf!J71</f>
        <v>103.6</v>
      </c>
      <c r="D99" s="267">
        <f>Temperaturverlauf!I71</f>
        <v>1</v>
      </c>
      <c r="E99" s="2">
        <f t="shared" si="2"/>
        <v>0.43651583224016643</v>
      </c>
      <c r="F99" s="23">
        <f t="shared" si="3"/>
        <v>22.908676527677706</v>
      </c>
      <c r="G99" s="254">
        <f t="shared" si="0"/>
        <v>22.908676527677706</v>
      </c>
      <c r="H99">
        <f t="shared" si="4"/>
        <v>22.908676527677706</v>
      </c>
      <c r="I99" s="9"/>
      <c r="J99" s="2"/>
      <c r="K99" s="256">
        <f>Temperaturverlauf!J71</f>
        <v>103.6</v>
      </c>
      <c r="L99" s="253">
        <f>Temperaturverlauf!I71</f>
        <v>1</v>
      </c>
      <c r="M99" s="28">
        <f t="shared" si="12"/>
        <v>0.29934022777862662</v>
      </c>
      <c r="N99" s="23">
        <f t="shared" si="8"/>
        <v>14.36492526216694</v>
      </c>
      <c r="O99" s="254">
        <f t="shared" si="1"/>
        <v>14.36492526216694</v>
      </c>
      <c r="P99">
        <f t="shared" si="5"/>
        <v>14.36492526216694</v>
      </c>
      <c r="Q99" s="16"/>
      <c r="S99" s="256">
        <f>Temperaturverlauf!K71</f>
        <v>103.6</v>
      </c>
      <c r="T99" s="253">
        <f>Temperaturverlauf!I71</f>
        <v>1</v>
      </c>
      <c r="U99" s="28">
        <f t="shared" si="9"/>
        <v>168.70239755710475</v>
      </c>
      <c r="V99" s="56">
        <f t="shared" si="10"/>
        <v>1.7782794100389226E-2</v>
      </c>
      <c r="W99" s="254">
        <f t="shared" si="6"/>
        <v>1.7782794100389226E-2</v>
      </c>
      <c r="X99">
        <f t="shared" si="7"/>
        <v>1.7782794100389226E-2</v>
      </c>
      <c r="Y99">
        <f t="shared" si="11"/>
        <v>103.6</v>
      </c>
      <c r="Z99"/>
    </row>
    <row r="100" spans="3:26">
      <c r="C100" s="256">
        <f>Temperaturverlauf!J72</f>
        <v>104.1</v>
      </c>
      <c r="D100" s="267">
        <f>Temperaturverlauf!I72</f>
        <v>1</v>
      </c>
      <c r="E100" s="2">
        <f t="shared" si="2"/>
        <v>0.389045144994281</v>
      </c>
      <c r="F100" s="23">
        <f t="shared" si="3"/>
        <v>25.703957827688612</v>
      </c>
      <c r="G100" s="254">
        <f t="shared" si="0"/>
        <v>25.703957827688612</v>
      </c>
      <c r="H100">
        <f t="shared" si="4"/>
        <v>25.703957827688612</v>
      </c>
      <c r="I100" s="9"/>
      <c r="J100" s="2"/>
      <c r="K100" s="256">
        <f>Temperaturverlauf!J72</f>
        <v>104.1</v>
      </c>
      <c r="L100" s="253">
        <f>Temperaturverlauf!I72</f>
        <v>1</v>
      </c>
      <c r="M100" s="28">
        <f t="shared" si="12"/>
        <v>0.26301790216965415</v>
      </c>
      <c r="N100" s="23">
        <f t="shared" si="8"/>
        <v>16.348697045064164</v>
      </c>
      <c r="O100" s="254">
        <f t="shared" si="1"/>
        <v>16.348697045064164</v>
      </c>
      <c r="P100">
        <f t="shared" si="5"/>
        <v>16.348697045064164</v>
      </c>
      <c r="Q100" s="16"/>
      <c r="S100" s="256">
        <f>Temperaturverlauf!K72</f>
        <v>104.1</v>
      </c>
      <c r="T100" s="253">
        <f>Temperaturverlauf!I72</f>
        <v>1</v>
      </c>
      <c r="U100" s="28">
        <f t="shared" si="9"/>
        <v>150.35617008818173</v>
      </c>
      <c r="V100" s="56">
        <f t="shared" si="10"/>
        <v>1.9952623149688792E-2</v>
      </c>
      <c r="W100" s="254">
        <f t="shared" si="6"/>
        <v>1.9952623149688792E-2</v>
      </c>
      <c r="X100">
        <f t="shared" si="7"/>
        <v>1.9952623149688792E-2</v>
      </c>
      <c r="Y100">
        <f t="shared" si="11"/>
        <v>104.1</v>
      </c>
      <c r="Z100"/>
    </row>
    <row r="101" spans="3:26">
      <c r="C101" s="256">
        <f>Temperaturverlauf!J73</f>
        <v>104.4</v>
      </c>
      <c r="D101" s="267">
        <f>Temperaturverlauf!I73</f>
        <v>1</v>
      </c>
      <c r="E101" s="2">
        <f t="shared" si="2"/>
        <v>0.36307805477010069</v>
      </c>
      <c r="F101" s="23">
        <f t="shared" si="3"/>
        <v>27.542287033381715</v>
      </c>
      <c r="G101" s="254">
        <f t="shared" si="0"/>
        <v>27.542287033381715</v>
      </c>
      <c r="H101">
        <f t="shared" si="4"/>
        <v>27.542287033381715</v>
      </c>
      <c r="I101" s="9"/>
      <c r="J101" s="2"/>
      <c r="K101" s="256">
        <f>Temperaturverlauf!J73</f>
        <v>104.4</v>
      </c>
      <c r="L101" s="253">
        <f>Temperaturverlauf!I73</f>
        <v>1</v>
      </c>
      <c r="M101" s="28">
        <f t="shared" si="12"/>
        <v>0.24337582927768192</v>
      </c>
      <c r="N101" s="23">
        <f t="shared" si="8"/>
        <v>17.668147296146959</v>
      </c>
      <c r="O101" s="254">
        <f t="shared" si="1"/>
        <v>17.668147296146959</v>
      </c>
      <c r="P101">
        <f t="shared" si="5"/>
        <v>17.668147296146959</v>
      </c>
      <c r="Q101" s="16"/>
      <c r="S101" s="256">
        <f>Temperaturverlauf!K73</f>
        <v>104.4</v>
      </c>
      <c r="T101" s="253">
        <f>Temperaturverlauf!I73</f>
        <v>1</v>
      </c>
      <c r="U101" s="28">
        <f t="shared" si="9"/>
        <v>140.32054238615916</v>
      </c>
      <c r="V101" s="56">
        <f t="shared" si="10"/>
        <v>2.1379620895022367E-2</v>
      </c>
      <c r="W101" s="254">
        <f t="shared" si="6"/>
        <v>2.1379620895022367E-2</v>
      </c>
      <c r="X101">
        <f t="shared" si="7"/>
        <v>2.1379620895022367E-2</v>
      </c>
      <c r="Y101">
        <f t="shared" si="11"/>
        <v>104.4</v>
      </c>
      <c r="Z101"/>
    </row>
    <row r="102" spans="3:26">
      <c r="C102" s="256">
        <f>Temperaturverlauf!J74</f>
        <v>104.7</v>
      </c>
      <c r="D102" s="267">
        <f>Temperaturverlauf!I74</f>
        <v>1</v>
      </c>
      <c r="E102" s="2">
        <f t="shared" si="2"/>
        <v>0.33884415613920238</v>
      </c>
      <c r="F102" s="23">
        <f t="shared" si="3"/>
        <v>29.512092266663874</v>
      </c>
      <c r="G102" s="254">
        <f t="shared" si="0"/>
        <v>29.512092266663874</v>
      </c>
      <c r="H102">
        <f t="shared" si="4"/>
        <v>29.512092266663874</v>
      </c>
      <c r="I102" s="9"/>
      <c r="J102" s="2"/>
      <c r="K102" s="256">
        <f>Temperaturverlauf!J74</f>
        <v>104.7</v>
      </c>
      <c r="L102" s="253">
        <f>Temperaturverlauf!I74</f>
        <v>1</v>
      </c>
      <c r="M102" s="28">
        <f t="shared" si="12"/>
        <v>0.22520061861946317</v>
      </c>
      <c r="N102" s="23">
        <f t="shared" si="8"/>
        <v>19.094086092480957</v>
      </c>
      <c r="O102" s="254">
        <f t="shared" si="1"/>
        <v>19.094086092480957</v>
      </c>
      <c r="P102">
        <f t="shared" si="5"/>
        <v>19.094086092480957</v>
      </c>
      <c r="Q102" s="16"/>
      <c r="S102" s="256">
        <f>Temperaturverlauf!K74</f>
        <v>104.7</v>
      </c>
      <c r="T102" s="253">
        <f>Temperaturverlauf!I74</f>
        <v>1</v>
      </c>
      <c r="U102" s="28">
        <f t="shared" si="9"/>
        <v>130.95474967204962</v>
      </c>
      <c r="V102" s="56">
        <f t="shared" si="10"/>
        <v>2.2908676527677762E-2</v>
      </c>
      <c r="W102" s="254">
        <f t="shared" si="6"/>
        <v>2.2908676527677762E-2</v>
      </c>
      <c r="X102">
        <f t="shared" si="7"/>
        <v>2.2908676527677762E-2</v>
      </c>
      <c r="Y102">
        <f t="shared" si="11"/>
        <v>104.7</v>
      </c>
      <c r="Z102"/>
    </row>
    <row r="103" spans="3:26">
      <c r="C103" s="256">
        <f>Temperaturverlauf!J75</f>
        <v>105.1</v>
      </c>
      <c r="D103" s="267">
        <f>Temperaturverlauf!I75</f>
        <v>1</v>
      </c>
      <c r="E103" s="2">
        <f t="shared" si="2"/>
        <v>0.3090295432513594</v>
      </c>
      <c r="F103" s="23">
        <f t="shared" si="3"/>
        <v>32.35936569296279</v>
      </c>
      <c r="G103" s="254">
        <f t="shared" si="0"/>
        <v>32.35936569296279</v>
      </c>
      <c r="H103">
        <f t="shared" si="4"/>
        <v>32.35936569296279</v>
      </c>
      <c r="I103" s="9"/>
      <c r="J103" s="2"/>
      <c r="K103" s="256">
        <f>Temperaturverlauf!J75</f>
        <v>105.1</v>
      </c>
      <c r="L103" s="253">
        <f>Temperaturverlauf!I75</f>
        <v>1</v>
      </c>
      <c r="M103" s="28">
        <f t="shared" si="12"/>
        <v>0.20306064388298464</v>
      </c>
      <c r="N103" s="23">
        <f t="shared" si="8"/>
        <v>21.175939944708883</v>
      </c>
      <c r="O103" s="254">
        <f t="shared" si="1"/>
        <v>21.175939944708883</v>
      </c>
      <c r="P103">
        <f t="shared" si="5"/>
        <v>21.175939944708883</v>
      </c>
      <c r="Q103" s="16"/>
      <c r="S103" s="256">
        <f>Temperaturverlauf!K75</f>
        <v>105.1</v>
      </c>
      <c r="T103" s="253">
        <f>Temperaturverlauf!I75</f>
        <v>1</v>
      </c>
      <c r="U103" s="28">
        <f t="shared" si="9"/>
        <v>119.43215116604928</v>
      </c>
      <c r="V103" s="56">
        <f t="shared" si="10"/>
        <v>2.511886431509578E-2</v>
      </c>
      <c r="W103" s="254">
        <f t="shared" si="6"/>
        <v>2.511886431509578E-2</v>
      </c>
      <c r="X103">
        <f t="shared" si="7"/>
        <v>2.511886431509578E-2</v>
      </c>
      <c r="Y103">
        <f t="shared" si="11"/>
        <v>105.1</v>
      </c>
      <c r="Z103"/>
    </row>
    <row r="104" spans="3:26">
      <c r="C104" s="256">
        <f>Temperaturverlauf!J76</f>
        <v>105.3</v>
      </c>
      <c r="D104" s="267">
        <f>Temperaturverlauf!I76</f>
        <v>1</v>
      </c>
      <c r="E104" s="2">
        <f t="shared" si="2"/>
        <v>0.29512092266663859</v>
      </c>
      <c r="F104" s="23">
        <f t="shared" si="3"/>
        <v>33.884415613920254</v>
      </c>
      <c r="G104" s="254">
        <f t="shared" si="0"/>
        <v>33.884415613920254</v>
      </c>
      <c r="H104">
        <f t="shared" si="4"/>
        <v>33.884415613920254</v>
      </c>
      <c r="I104" s="9"/>
      <c r="J104" s="2"/>
      <c r="K104" s="256">
        <f>Temperaturverlauf!J76</f>
        <v>105.3</v>
      </c>
      <c r="L104" s="253">
        <f>Temperaturverlauf!I76</f>
        <v>1</v>
      </c>
      <c r="M104" s="28">
        <f t="shared" si="12"/>
        <v>0.19282078599302446</v>
      </c>
      <c r="N104" s="23">
        <f t="shared" si="8"/>
        <v>22.300500321347915</v>
      </c>
      <c r="O104" s="254">
        <f t="shared" si="1"/>
        <v>22.300500321347915</v>
      </c>
      <c r="P104">
        <f t="shared" si="5"/>
        <v>22.300500321347915</v>
      </c>
      <c r="Q104" s="16"/>
      <c r="S104" s="256">
        <f>Temperaturverlauf!K76</f>
        <v>105.3</v>
      </c>
      <c r="T104" s="253">
        <f>Temperaturverlauf!I76</f>
        <v>1</v>
      </c>
      <c r="U104" s="28">
        <f t="shared" si="9"/>
        <v>114.05681889616831</v>
      </c>
      <c r="V104" s="56">
        <f t="shared" si="10"/>
        <v>2.6302679918953832E-2</v>
      </c>
      <c r="W104" s="254">
        <f t="shared" si="6"/>
        <v>2.6302679918953832E-2</v>
      </c>
      <c r="X104">
        <f t="shared" si="7"/>
        <v>2.6302679918953832E-2</v>
      </c>
      <c r="Y104">
        <f t="shared" si="11"/>
        <v>105.3</v>
      </c>
      <c r="Z104"/>
    </row>
    <row r="105" spans="3:26">
      <c r="C105" s="256">
        <f>Temperaturverlauf!J77</f>
        <v>105.6</v>
      </c>
      <c r="D105" s="267">
        <f>Temperaturverlauf!I77</f>
        <v>1</v>
      </c>
      <c r="E105" s="2">
        <f t="shared" si="2"/>
        <v>0.27542287033381696</v>
      </c>
      <c r="F105" s="23">
        <f t="shared" si="3"/>
        <v>36.307805477010092</v>
      </c>
      <c r="G105" s="254">
        <f t="shared" si="0"/>
        <v>36.307805477010092</v>
      </c>
      <c r="H105">
        <f t="shared" si="4"/>
        <v>36.307805477010092</v>
      </c>
      <c r="I105" s="9"/>
      <c r="J105" s="2"/>
      <c r="K105" s="256">
        <f>Temperaturverlauf!J77</f>
        <v>105.6</v>
      </c>
      <c r="L105" s="253">
        <f>Temperaturverlauf!I77</f>
        <v>1</v>
      </c>
      <c r="M105" s="28">
        <f t="shared" si="12"/>
        <v>0.17842100596923274</v>
      </c>
      <c r="N105" s="23">
        <f t="shared" si="8"/>
        <v>24.100301288187445</v>
      </c>
      <c r="O105" s="254">
        <f t="shared" si="1"/>
        <v>24.100301288187445</v>
      </c>
      <c r="P105">
        <f t="shared" si="5"/>
        <v>24.100301288187445</v>
      </c>
      <c r="Q105" s="16"/>
      <c r="S105" s="256">
        <f>Temperaturverlauf!K77</f>
        <v>105.6</v>
      </c>
      <c r="T105" s="253">
        <f>Temperaturverlauf!I77</f>
        <v>1</v>
      </c>
      <c r="U105" s="28">
        <f t="shared" si="9"/>
        <v>106.44401677007266</v>
      </c>
      <c r="V105" s="56">
        <f t="shared" si="10"/>
        <v>2.8183829312644532E-2</v>
      </c>
      <c r="W105" s="254">
        <f t="shared" si="6"/>
        <v>2.8183829312644532E-2</v>
      </c>
      <c r="X105">
        <f t="shared" si="7"/>
        <v>2.8183829312644532E-2</v>
      </c>
      <c r="Y105">
        <f t="shared" si="11"/>
        <v>105.6</v>
      </c>
      <c r="Z105"/>
    </row>
    <row r="106" spans="3:26">
      <c r="C106" s="256">
        <f>Temperaturverlauf!J78</f>
        <v>105.9</v>
      </c>
      <c r="D106" s="267">
        <f>Temperaturverlauf!I78</f>
        <v>1</v>
      </c>
      <c r="E106" s="2">
        <f t="shared" si="2"/>
        <v>0.25703957827688595</v>
      </c>
      <c r="F106" s="23">
        <f t="shared" si="3"/>
        <v>38.904514499428124</v>
      </c>
      <c r="G106" s="254">
        <f t="shared" si="0"/>
        <v>38.904514499428124</v>
      </c>
      <c r="H106">
        <f t="shared" si="4"/>
        <v>38.904514499428124</v>
      </c>
      <c r="I106" s="9"/>
      <c r="J106" s="2"/>
      <c r="K106" s="256">
        <f>Temperaturverlauf!J78</f>
        <v>105.9</v>
      </c>
      <c r="L106" s="253">
        <f>Temperaturverlauf!I78</f>
        <v>1</v>
      </c>
      <c r="M106" s="28">
        <f t="shared" si="12"/>
        <v>0.16509659582149261</v>
      </c>
      <c r="N106" s="23">
        <f t="shared" si="8"/>
        <v>26.045358346754096</v>
      </c>
      <c r="O106" s="254">
        <f t="shared" si="1"/>
        <v>26.045358346754096</v>
      </c>
      <c r="P106">
        <f t="shared" si="5"/>
        <v>26.045358346754096</v>
      </c>
      <c r="Q106" s="16"/>
      <c r="S106" s="256">
        <f>Temperaturverlauf!K78</f>
        <v>105.9</v>
      </c>
      <c r="T106" s="253">
        <f>Temperaturverlauf!I78</f>
        <v>1</v>
      </c>
      <c r="U106" s="28">
        <f t="shared" si="9"/>
        <v>99.339336444777132</v>
      </c>
      <c r="V106" s="56">
        <f t="shared" si="10"/>
        <v>3.0199517204020223E-2</v>
      </c>
      <c r="W106" s="254">
        <f t="shared" si="6"/>
        <v>3.0199517204020223E-2</v>
      </c>
      <c r="X106">
        <f t="shared" si="7"/>
        <v>3.0199517204020223E-2</v>
      </c>
      <c r="Y106">
        <f t="shared" si="11"/>
        <v>105.9</v>
      </c>
      <c r="Z106"/>
    </row>
    <row r="107" spans="3:26">
      <c r="C107" s="256">
        <f>Temperaturverlauf!J79</f>
        <v>106.2</v>
      </c>
      <c r="D107" s="267">
        <f>Temperaturverlauf!I79</f>
        <v>1</v>
      </c>
      <c r="E107" s="2">
        <f t="shared" si="2"/>
        <v>0.23988329190194882</v>
      </c>
      <c r="F107" s="23">
        <f t="shared" si="3"/>
        <v>41.686938347033582</v>
      </c>
      <c r="G107" s="254">
        <f t="shared" si="0"/>
        <v>41.686938347033582</v>
      </c>
      <c r="H107">
        <f t="shared" si="4"/>
        <v>41.686938347033582</v>
      </c>
      <c r="I107" s="9"/>
      <c r="J107" s="2"/>
      <c r="K107" s="256">
        <f>Temperaturverlauf!J79</f>
        <v>106.2</v>
      </c>
      <c r="L107" s="253">
        <f>Temperaturverlauf!I79</f>
        <v>1</v>
      </c>
      <c r="M107" s="28">
        <f t="shared" si="12"/>
        <v>0.15276724735284583</v>
      </c>
      <c r="N107" s="23">
        <f t="shared" si="8"/>
        <v>28.147394644536003</v>
      </c>
      <c r="O107" s="254">
        <f t="shared" si="1"/>
        <v>28.147394644536003</v>
      </c>
      <c r="P107">
        <f t="shared" si="5"/>
        <v>28.147394644536003</v>
      </c>
      <c r="Q107" s="16"/>
      <c r="S107" s="256">
        <f>Temperaturverlauf!K79</f>
        <v>106.2</v>
      </c>
      <c r="T107" s="253">
        <f>Temperaturverlauf!I79</f>
        <v>1</v>
      </c>
      <c r="U107" s="28">
        <f t="shared" si="9"/>
        <v>92.708862975407555</v>
      </c>
      <c r="V107" s="56">
        <f t="shared" si="10"/>
        <v>3.2359365692962883E-2</v>
      </c>
      <c r="W107" s="254">
        <f t="shared" si="6"/>
        <v>3.2359365692962883E-2</v>
      </c>
      <c r="X107">
        <f t="shared" si="7"/>
        <v>3.2359365692962883E-2</v>
      </c>
      <c r="Y107">
        <f t="shared" si="11"/>
        <v>106.2</v>
      </c>
      <c r="Z107"/>
    </row>
    <row r="108" spans="3:26">
      <c r="C108" s="256">
        <f>Temperaturverlauf!J80</f>
        <v>106.2</v>
      </c>
      <c r="D108" s="267">
        <f>Temperaturverlauf!I80</f>
        <v>1</v>
      </c>
      <c r="E108" s="2">
        <f t="shared" si="2"/>
        <v>0.23988329190194882</v>
      </c>
      <c r="F108" s="23">
        <f t="shared" si="3"/>
        <v>41.686938347033582</v>
      </c>
      <c r="G108" s="254">
        <f t="shared" si="0"/>
        <v>41.686938347033582</v>
      </c>
      <c r="H108">
        <f t="shared" si="4"/>
        <v>41.686938347033582</v>
      </c>
      <c r="I108" s="9"/>
      <c r="J108" s="2"/>
      <c r="K108" s="256">
        <f>Temperaturverlauf!J80</f>
        <v>106.2</v>
      </c>
      <c r="L108" s="253">
        <f>Temperaturverlauf!I80</f>
        <v>1</v>
      </c>
      <c r="M108" s="28">
        <f t="shared" si="12"/>
        <v>0.15276724735284583</v>
      </c>
      <c r="N108" s="23">
        <f t="shared" si="8"/>
        <v>28.147394644536003</v>
      </c>
      <c r="O108" s="254">
        <f t="shared" si="1"/>
        <v>28.147394644536003</v>
      </c>
      <c r="P108">
        <f t="shared" si="5"/>
        <v>28.147394644536003</v>
      </c>
      <c r="Q108" s="16"/>
      <c r="S108" s="256">
        <f>Temperaturverlauf!K80</f>
        <v>106.2</v>
      </c>
      <c r="T108" s="253">
        <f>Temperaturverlauf!I80</f>
        <v>1</v>
      </c>
      <c r="U108" s="28">
        <f t="shared" si="9"/>
        <v>92.708862975407555</v>
      </c>
      <c r="V108" s="56">
        <f t="shared" si="10"/>
        <v>3.2359365692962883E-2</v>
      </c>
      <c r="W108" s="254">
        <f t="shared" si="6"/>
        <v>3.2359365692962883E-2</v>
      </c>
      <c r="X108">
        <f t="shared" si="7"/>
        <v>3.2359365692962883E-2</v>
      </c>
      <c r="Y108">
        <f t="shared" si="11"/>
        <v>106.2</v>
      </c>
      <c r="Z108"/>
    </row>
    <row r="109" spans="3:26">
      <c r="C109" s="256">
        <f>Temperaturverlauf!J81</f>
        <v>106</v>
      </c>
      <c r="D109" s="267">
        <f>Temperaturverlauf!I81</f>
        <v>1</v>
      </c>
      <c r="E109" s="2">
        <f t="shared" si="2"/>
        <v>0.25118864315095785</v>
      </c>
      <c r="F109" s="23">
        <f t="shared" si="3"/>
        <v>39.810717055349755</v>
      </c>
      <c r="G109" s="254">
        <f t="shared" ref="G109:G172" si="13">IF(ISNUMBER(D109),10^((C109-$E$39)/$E$38)*D109,"")</f>
        <v>39.810717055349755</v>
      </c>
      <c r="H109">
        <f t="shared" si="4"/>
        <v>39.810717055349755</v>
      </c>
      <c r="I109" s="9"/>
      <c r="J109" s="2"/>
      <c r="K109" s="256">
        <f>Temperaturverlauf!J81</f>
        <v>106</v>
      </c>
      <c r="L109" s="253">
        <f>Temperaturverlauf!I81</f>
        <v>1</v>
      </c>
      <c r="M109" s="28">
        <f t="shared" si="12"/>
        <v>0.16088003921331537</v>
      </c>
      <c r="N109" s="23">
        <f t="shared" si="8"/>
        <v>26.727989507129028</v>
      </c>
      <c r="O109" s="254">
        <f t="shared" si="1"/>
        <v>26.727989507129028</v>
      </c>
      <c r="P109">
        <f t="shared" si="5"/>
        <v>26.727989507129028</v>
      </c>
      <c r="Q109" s="16"/>
      <c r="S109" s="256">
        <f>Temperaturverlauf!K81</f>
        <v>106</v>
      </c>
      <c r="T109" s="253">
        <f>Temperaturverlauf!I81</f>
        <v>1</v>
      </c>
      <c r="U109" s="28">
        <f t="shared" si="9"/>
        <v>97.078097078888376</v>
      </c>
      <c r="V109" s="56">
        <f t="shared" si="10"/>
        <v>3.0902954325135939E-2</v>
      </c>
      <c r="W109" s="254">
        <f t="shared" si="6"/>
        <v>3.0902954325135939E-2</v>
      </c>
      <c r="X109">
        <f t="shared" si="7"/>
        <v>3.0902954325135939E-2</v>
      </c>
      <c r="Y109">
        <f t="shared" si="11"/>
        <v>106</v>
      </c>
      <c r="Z109"/>
    </row>
    <row r="110" spans="3:26">
      <c r="C110" s="256">
        <f>Temperaturverlauf!J82</f>
        <v>105.7</v>
      </c>
      <c r="D110" s="267">
        <f>Temperaturverlauf!I82</f>
        <v>1</v>
      </c>
      <c r="E110" s="2">
        <f t="shared" si="2"/>
        <v>0.26915348039269132</v>
      </c>
      <c r="F110" s="23">
        <f t="shared" si="3"/>
        <v>37.153522909717289</v>
      </c>
      <c r="G110" s="254">
        <f t="shared" si="13"/>
        <v>37.153522909717289</v>
      </c>
      <c r="H110">
        <f t="shared" si="4"/>
        <v>37.153522909717289</v>
      </c>
      <c r="I110" s="9"/>
      <c r="J110" s="2"/>
      <c r="K110" s="256">
        <f>Temperaturverlauf!J82</f>
        <v>105.7</v>
      </c>
      <c r="L110" s="253">
        <f>Temperaturverlauf!I82</f>
        <v>1</v>
      </c>
      <c r="M110" s="28">
        <f t="shared" si="12"/>
        <v>0.17386414476919493</v>
      </c>
      <c r="N110" s="23">
        <f t="shared" si="8"/>
        <v>24.731953823534234</v>
      </c>
      <c r="O110" s="254">
        <f t="shared" ref="O110:O173" si="14">IF(ISNUMBER(L110),10^((K110-$M$39)/$M$38)*L110,"")</f>
        <v>24.731953823534234</v>
      </c>
      <c r="P110">
        <f t="shared" si="5"/>
        <v>24.731953823534234</v>
      </c>
      <c r="Q110" s="16"/>
      <c r="S110" s="256">
        <f>Temperaturverlauf!K82</f>
        <v>105.7</v>
      </c>
      <c r="T110" s="253">
        <f>Temperaturverlauf!I82</f>
        <v>1</v>
      </c>
      <c r="U110" s="28">
        <f t="shared" si="9"/>
        <v>104.0210551357593</v>
      </c>
      <c r="V110" s="56">
        <f t="shared" si="10"/>
        <v>2.8840315031266113E-2</v>
      </c>
      <c r="W110" s="254">
        <f t="shared" si="6"/>
        <v>2.8840315031266113E-2</v>
      </c>
      <c r="X110">
        <f t="shared" si="7"/>
        <v>2.8840315031266113E-2</v>
      </c>
      <c r="Y110">
        <f t="shared" si="11"/>
        <v>105.7</v>
      </c>
      <c r="Z110"/>
    </row>
    <row r="111" spans="3:26">
      <c r="C111" s="256">
        <f>Temperaturverlauf!J83</f>
        <v>105.3</v>
      </c>
      <c r="D111" s="267">
        <f>Temperaturverlauf!I83</f>
        <v>1</v>
      </c>
      <c r="E111" s="2">
        <f t="shared" ref="E111:E174" si="15">IF(ISNUMBER(C111),E$37/10^(($C111-E$39)/E$38),"")</f>
        <v>0.29512092266663859</v>
      </c>
      <c r="F111" s="23">
        <f t="shared" ref="F111:F174" si="16">IF(ISNUMBER(C111),10^((C111-$E$39)/$E$38),"")</f>
        <v>33.884415613920254</v>
      </c>
      <c r="G111" s="254">
        <f t="shared" si="13"/>
        <v>33.884415613920254</v>
      </c>
      <c r="H111">
        <f t="shared" ref="H111:H149" si="17">IF(ISNA(G111),0,G111)</f>
        <v>33.884415613920254</v>
      </c>
      <c r="I111" s="9"/>
      <c r="J111" s="2"/>
      <c r="K111" s="256">
        <f>Temperaturverlauf!J83</f>
        <v>105.3</v>
      </c>
      <c r="L111" s="253">
        <f>Temperaturverlauf!I83</f>
        <v>1</v>
      </c>
      <c r="M111" s="28">
        <f t="shared" si="12"/>
        <v>0.19282078599302446</v>
      </c>
      <c r="N111" s="23">
        <f t="shared" si="8"/>
        <v>22.300500321347915</v>
      </c>
      <c r="O111" s="254">
        <f t="shared" si="14"/>
        <v>22.300500321347915</v>
      </c>
      <c r="P111">
        <f t="shared" ref="P111:P174" si="18">IF(ISNA(O111),0,O111)</f>
        <v>22.300500321347915</v>
      </c>
      <c r="Q111" s="16"/>
      <c r="S111" s="256">
        <f>Temperaturverlauf!K83</f>
        <v>105.3</v>
      </c>
      <c r="T111" s="253">
        <f>Temperaturverlauf!I83</f>
        <v>1</v>
      </c>
      <c r="U111" s="28">
        <f t="shared" si="9"/>
        <v>114.05681889616831</v>
      </c>
      <c r="V111" s="56">
        <f t="shared" si="10"/>
        <v>2.6302679918953832E-2</v>
      </c>
      <c r="W111" s="254">
        <f t="shared" ref="W111:W174" si="19">IF(ISNUMBER(T111),10^((S111-$U$39)/$U$38)*T111,"")</f>
        <v>2.6302679918953832E-2</v>
      </c>
      <c r="X111">
        <f t="shared" ref="X111:X174" si="20">IF(ISNA(W111),0,W111)</f>
        <v>2.6302679918953832E-2</v>
      </c>
      <c r="Y111">
        <f t="shared" si="11"/>
        <v>105.3</v>
      </c>
      <c r="Z111"/>
    </row>
    <row r="112" spans="3:26">
      <c r="C112" s="256">
        <f>Temperaturverlauf!J84</f>
        <v>104.7</v>
      </c>
      <c r="D112" s="267">
        <f>Temperaturverlauf!I84</f>
        <v>1</v>
      </c>
      <c r="E112" s="2">
        <f t="shared" si="15"/>
        <v>0.33884415613920238</v>
      </c>
      <c r="F112" s="23">
        <f t="shared" si="16"/>
        <v>29.512092266663874</v>
      </c>
      <c r="G112" s="254">
        <f t="shared" si="13"/>
        <v>29.512092266663874</v>
      </c>
      <c r="H112">
        <f t="shared" si="17"/>
        <v>29.512092266663874</v>
      </c>
      <c r="I112" s="9"/>
      <c r="J112" s="2"/>
      <c r="K112" s="256">
        <f>Temperaturverlauf!J84</f>
        <v>104.7</v>
      </c>
      <c r="L112" s="253">
        <f>Temperaturverlauf!I84</f>
        <v>1</v>
      </c>
      <c r="M112" s="28">
        <f t="shared" si="12"/>
        <v>0.22520061861946317</v>
      </c>
      <c r="N112" s="23">
        <f t="shared" ref="N112:N175" si="21">IF(ISNUMBER(K112),10^((K112-$M$39)/$M$38),"")</f>
        <v>19.094086092480957</v>
      </c>
      <c r="O112" s="254">
        <f t="shared" si="14"/>
        <v>19.094086092480957</v>
      </c>
      <c r="P112">
        <f t="shared" si="18"/>
        <v>19.094086092480957</v>
      </c>
      <c r="Q112" s="16"/>
      <c r="S112" s="256">
        <f>Temperaturverlauf!K84</f>
        <v>104.7</v>
      </c>
      <c r="T112" s="253">
        <f>Temperaturverlauf!I84</f>
        <v>1</v>
      </c>
      <c r="U112" s="28">
        <f t="shared" ref="U112:U175" si="22">IF(ISNUMBER(S112),$U$37/10^((S112-$U$39)/$U$38),"")</f>
        <v>130.95474967204962</v>
      </c>
      <c r="V112" s="56">
        <f t="shared" ref="V112:V175" si="23">IF(ISNUMBER(S112),10^((S112-$U$39)/$U$38),"")</f>
        <v>2.2908676527677762E-2</v>
      </c>
      <c r="W112" s="254">
        <f t="shared" si="19"/>
        <v>2.2908676527677762E-2</v>
      </c>
      <c r="X112">
        <f t="shared" si="20"/>
        <v>2.2908676527677762E-2</v>
      </c>
      <c r="Y112">
        <f t="shared" ref="Y112:Y175" si="24">IF(ISNA(S112),0,S112)</f>
        <v>104.7</v>
      </c>
      <c r="Z112"/>
    </row>
    <row r="113" spans="3:26">
      <c r="C113" s="256">
        <f>Temperaturverlauf!J85</f>
        <v>104.1</v>
      </c>
      <c r="D113" s="267">
        <f>Temperaturverlauf!I85</f>
        <v>1</v>
      </c>
      <c r="E113" s="2">
        <f t="shared" si="15"/>
        <v>0.389045144994281</v>
      </c>
      <c r="F113" s="23">
        <f t="shared" si="16"/>
        <v>25.703957827688612</v>
      </c>
      <c r="G113" s="254">
        <f t="shared" si="13"/>
        <v>25.703957827688612</v>
      </c>
      <c r="H113">
        <f t="shared" si="17"/>
        <v>25.703957827688612</v>
      </c>
      <c r="I113" s="9"/>
      <c r="J113" s="2"/>
      <c r="K113" s="256">
        <f>Temperaturverlauf!J85</f>
        <v>104.1</v>
      </c>
      <c r="L113" s="253">
        <f>Temperaturverlauf!I85</f>
        <v>1</v>
      </c>
      <c r="M113" s="28">
        <f t="shared" si="12"/>
        <v>0.26301790216965415</v>
      </c>
      <c r="N113" s="23">
        <f t="shared" si="21"/>
        <v>16.348697045064164</v>
      </c>
      <c r="O113" s="254">
        <f t="shared" si="14"/>
        <v>16.348697045064164</v>
      </c>
      <c r="P113">
        <f t="shared" si="18"/>
        <v>16.348697045064164</v>
      </c>
      <c r="Q113" s="16"/>
      <c r="S113" s="256">
        <f>Temperaturverlauf!K85</f>
        <v>104.1</v>
      </c>
      <c r="T113" s="253">
        <f>Temperaturverlauf!I85</f>
        <v>1</v>
      </c>
      <c r="U113" s="28">
        <f t="shared" si="22"/>
        <v>150.35617008818173</v>
      </c>
      <c r="V113" s="56">
        <f t="shared" si="23"/>
        <v>1.9952623149688792E-2</v>
      </c>
      <c r="W113" s="254">
        <f t="shared" si="19"/>
        <v>1.9952623149688792E-2</v>
      </c>
      <c r="X113">
        <f t="shared" si="20"/>
        <v>1.9952623149688792E-2</v>
      </c>
      <c r="Y113">
        <f t="shared" si="24"/>
        <v>104.1</v>
      </c>
      <c r="Z113"/>
    </row>
    <row r="114" spans="3:26">
      <c r="C114" s="256">
        <f>Temperaturverlauf!J86</f>
        <v>103.4</v>
      </c>
      <c r="D114" s="267">
        <f>Temperaturverlauf!I86</f>
        <v>1</v>
      </c>
      <c r="E114" s="2">
        <f t="shared" si="15"/>
        <v>0.45708818961487441</v>
      </c>
      <c r="F114" s="23">
        <f t="shared" si="16"/>
        <v>21.877616239495556</v>
      </c>
      <c r="G114" s="254">
        <f t="shared" si="13"/>
        <v>21.877616239495556</v>
      </c>
      <c r="H114">
        <f t="shared" si="17"/>
        <v>21.877616239495556</v>
      </c>
      <c r="I114" s="9"/>
      <c r="J114" s="2"/>
      <c r="K114" s="256">
        <f>Temperaturverlauf!J86</f>
        <v>103.4</v>
      </c>
      <c r="L114" s="253">
        <f>Temperaturverlauf!I86</f>
        <v>1</v>
      </c>
      <c r="M114" s="28">
        <f t="shared" ref="M114:M177" si="25">IF(ISNUMBER(K114),$M$37/10^((K114-$M$39)/$M$38),"")</f>
        <v>0.31523686141911039</v>
      </c>
      <c r="N114" s="23">
        <f t="shared" si="21"/>
        <v>13.640536771754967</v>
      </c>
      <c r="O114" s="254">
        <f t="shared" si="14"/>
        <v>13.640536771754967</v>
      </c>
      <c r="P114">
        <f t="shared" si="18"/>
        <v>13.640536771754967</v>
      </c>
      <c r="Q114" s="16"/>
      <c r="S114" s="256">
        <f>Temperaturverlauf!K86</f>
        <v>103.4</v>
      </c>
      <c r="T114" s="253">
        <f>Temperaturverlauf!I86</f>
        <v>1</v>
      </c>
      <c r="U114" s="28">
        <f t="shared" si="22"/>
        <v>176.65309660667637</v>
      </c>
      <c r="V114" s="56">
        <f t="shared" si="23"/>
        <v>1.6982436524617475E-2</v>
      </c>
      <c r="W114" s="254">
        <f t="shared" si="19"/>
        <v>1.6982436524617475E-2</v>
      </c>
      <c r="X114">
        <f t="shared" si="20"/>
        <v>1.6982436524617475E-2</v>
      </c>
      <c r="Y114">
        <f t="shared" si="24"/>
        <v>103.4</v>
      </c>
      <c r="Z114"/>
    </row>
    <row r="115" spans="3:26">
      <c r="C115" s="256">
        <f>Temperaturverlauf!J87</f>
        <v>102.5</v>
      </c>
      <c r="D115" s="267">
        <f>Temperaturverlauf!I87</f>
        <v>1</v>
      </c>
      <c r="E115" s="2">
        <f t="shared" si="15"/>
        <v>0.56234132519034885</v>
      </c>
      <c r="F115" s="23">
        <f t="shared" si="16"/>
        <v>17.782794100389236</v>
      </c>
      <c r="G115" s="254">
        <f t="shared" si="13"/>
        <v>17.782794100389236</v>
      </c>
      <c r="H115">
        <f t="shared" si="17"/>
        <v>17.782794100389236</v>
      </c>
      <c r="I115" s="9"/>
      <c r="J115" s="2"/>
      <c r="K115" s="256">
        <f>Temperaturverlauf!J87</f>
        <v>102.5</v>
      </c>
      <c r="L115" s="253">
        <f>Temperaturverlauf!I87</f>
        <v>1</v>
      </c>
      <c r="M115" s="28">
        <f t="shared" si="25"/>
        <v>0.3978877700952087</v>
      </c>
      <c r="N115" s="23">
        <f t="shared" si="21"/>
        <v>10.807067528039561</v>
      </c>
      <c r="O115" s="254">
        <f t="shared" si="14"/>
        <v>10.807067528039561</v>
      </c>
      <c r="P115">
        <f t="shared" si="18"/>
        <v>10.807067528039561</v>
      </c>
      <c r="Q115" s="16"/>
      <c r="S115" s="256">
        <f>Temperaturverlauf!K87</f>
        <v>102.5</v>
      </c>
      <c r="T115" s="253">
        <f>Temperaturverlauf!I87</f>
        <v>1</v>
      </c>
      <c r="U115" s="28">
        <f t="shared" si="22"/>
        <v>217.33078802249682</v>
      </c>
      <c r="V115" s="56">
        <f t="shared" si="23"/>
        <v>1.3803842646028861E-2</v>
      </c>
      <c r="W115" s="254">
        <f t="shared" si="19"/>
        <v>1.3803842646028861E-2</v>
      </c>
      <c r="X115">
        <f t="shared" si="20"/>
        <v>1.3803842646028861E-2</v>
      </c>
      <c r="Y115">
        <f t="shared" si="24"/>
        <v>102.5</v>
      </c>
      <c r="Z115"/>
    </row>
    <row r="116" spans="3:26">
      <c r="C116" s="256">
        <f>Temperaturverlauf!J88</f>
        <v>101.5</v>
      </c>
      <c r="D116" s="267">
        <f>Temperaturverlauf!I88</f>
        <v>1</v>
      </c>
      <c r="E116" s="2">
        <f t="shared" si="15"/>
        <v>0.70794578438413791</v>
      </c>
      <c r="F116" s="23">
        <f t="shared" si="16"/>
        <v>14.125375446227544</v>
      </c>
      <c r="G116" s="254">
        <f t="shared" si="13"/>
        <v>14.125375446227544</v>
      </c>
      <c r="H116">
        <f t="shared" si="17"/>
        <v>14.125375446227544</v>
      </c>
      <c r="I116" s="9"/>
      <c r="J116" s="2"/>
      <c r="K116" s="256">
        <f>Temperaturverlauf!J88</f>
        <v>101.5</v>
      </c>
      <c r="L116" s="253">
        <f>Temperaturverlauf!I88</f>
        <v>1</v>
      </c>
      <c r="M116" s="28">
        <f t="shared" si="25"/>
        <v>0.51537119447779245</v>
      </c>
      <c r="N116" s="23">
        <f t="shared" si="21"/>
        <v>8.3435008515697877</v>
      </c>
      <c r="O116" s="254">
        <f t="shared" si="14"/>
        <v>8.3435008515697877</v>
      </c>
      <c r="P116">
        <f t="shared" si="18"/>
        <v>8.3435008515697877</v>
      </c>
      <c r="Q116" s="16"/>
      <c r="S116" s="256">
        <f>Temperaturverlauf!K88</f>
        <v>101.5</v>
      </c>
      <c r="T116" s="253">
        <f>Temperaturverlauf!I88</f>
        <v>1</v>
      </c>
      <c r="U116" s="28">
        <f t="shared" si="22"/>
        <v>273.60325180677268</v>
      </c>
      <c r="V116" s="56">
        <f t="shared" si="23"/>
        <v>1.0964781961431861E-2</v>
      </c>
      <c r="W116" s="254">
        <f t="shared" si="19"/>
        <v>1.0964781961431861E-2</v>
      </c>
      <c r="X116">
        <f t="shared" si="20"/>
        <v>1.0964781961431861E-2</v>
      </c>
      <c r="Y116">
        <f t="shared" si="24"/>
        <v>101.5</v>
      </c>
      <c r="Z116"/>
    </row>
    <row r="117" spans="3:26">
      <c r="C117" s="256">
        <f>Temperaturverlauf!J89</f>
        <v>100.3</v>
      </c>
      <c r="D117" s="267">
        <f>Temperaturverlauf!I89</f>
        <v>1</v>
      </c>
      <c r="E117" s="2">
        <f t="shared" si="15"/>
        <v>0.93325430079699112</v>
      </c>
      <c r="F117" s="23">
        <f t="shared" si="16"/>
        <v>10.715193052376064</v>
      </c>
      <c r="G117" s="254">
        <f t="shared" si="13"/>
        <v>10.715193052376064</v>
      </c>
      <c r="H117">
        <f t="shared" si="17"/>
        <v>10.715193052376064</v>
      </c>
      <c r="I117" s="9"/>
      <c r="J117" s="2"/>
      <c r="K117" s="256">
        <f>Temperaturverlauf!J89</f>
        <v>100.3</v>
      </c>
      <c r="L117" s="253">
        <f>Temperaturverlauf!I89</f>
        <v>1</v>
      </c>
      <c r="M117" s="28">
        <f t="shared" si="25"/>
        <v>0.70299397293775945</v>
      </c>
      <c r="N117" s="23">
        <f t="shared" si="21"/>
        <v>6.1166953992942785</v>
      </c>
      <c r="O117" s="254">
        <f t="shared" si="14"/>
        <v>6.1166953992942785</v>
      </c>
      <c r="P117">
        <f t="shared" si="18"/>
        <v>6.1166953992942785</v>
      </c>
      <c r="Q117" s="16"/>
      <c r="S117" s="256" t="e">
        <f>Temperaturverlauf!K89</f>
        <v>#N/A</v>
      </c>
      <c r="T117" s="253">
        <f>Temperaturverlauf!I89</f>
        <v>1</v>
      </c>
      <c r="U117" s="28" t="str">
        <f t="shared" si="22"/>
        <v/>
      </c>
      <c r="V117" s="56" t="str">
        <f t="shared" si="23"/>
        <v/>
      </c>
      <c r="W117" s="254" t="e">
        <f t="shared" si="19"/>
        <v>#N/A</v>
      </c>
      <c r="X117">
        <f t="shared" si="20"/>
        <v>0</v>
      </c>
      <c r="Y117">
        <f t="shared" si="24"/>
        <v>0</v>
      </c>
      <c r="Z117"/>
    </row>
    <row r="118" spans="3:26">
      <c r="C118" s="256">
        <f>Temperaturverlauf!J90</f>
        <v>99</v>
      </c>
      <c r="D118" s="267">
        <f>Temperaturverlauf!I90</f>
        <v>1</v>
      </c>
      <c r="E118" s="2">
        <f t="shared" si="15"/>
        <v>1.2589254117941668</v>
      </c>
      <c r="F118" s="23">
        <f t="shared" si="16"/>
        <v>7.9432823472428176</v>
      </c>
      <c r="G118" s="254">
        <f t="shared" si="13"/>
        <v>7.9432823472428176</v>
      </c>
      <c r="H118">
        <f t="shared" si="17"/>
        <v>7.9432823472428176</v>
      </c>
      <c r="I118" s="9"/>
      <c r="J118" s="2"/>
      <c r="K118" s="256">
        <f>Temperaturverlauf!J90</f>
        <v>99</v>
      </c>
      <c r="L118" s="253">
        <f>Temperaturverlauf!I90</f>
        <v>1</v>
      </c>
      <c r="M118" s="28">
        <f t="shared" si="25"/>
        <v>0.98405419569436914</v>
      </c>
      <c r="N118" s="23">
        <f t="shared" si="21"/>
        <v>4.3696780307570666</v>
      </c>
      <c r="O118" s="254">
        <f t="shared" si="14"/>
        <v>4.3696780307570666</v>
      </c>
      <c r="P118">
        <f t="shared" si="18"/>
        <v>4.3696780307570666</v>
      </c>
      <c r="Q118" s="16"/>
      <c r="S118" s="256" t="e">
        <f>Temperaturverlauf!K90</f>
        <v>#N/A</v>
      </c>
      <c r="T118" s="253">
        <f>Temperaturverlauf!I90</f>
        <v>1</v>
      </c>
      <c r="U118" s="28" t="str">
        <f t="shared" si="22"/>
        <v/>
      </c>
      <c r="V118" s="56" t="str">
        <f t="shared" si="23"/>
        <v/>
      </c>
      <c r="W118" s="254" t="e">
        <f t="shared" si="19"/>
        <v>#N/A</v>
      </c>
      <c r="X118">
        <f t="shared" si="20"/>
        <v>0</v>
      </c>
      <c r="Y118">
        <f t="shared" si="24"/>
        <v>0</v>
      </c>
      <c r="Z118"/>
    </row>
    <row r="119" spans="3:26">
      <c r="C119" s="256">
        <f>Temperaturverlauf!J91</f>
        <v>97.9</v>
      </c>
      <c r="D119" s="267">
        <f>Temperaturverlauf!I91</f>
        <v>1</v>
      </c>
      <c r="E119" s="2">
        <f t="shared" si="15"/>
        <v>1.6218100973589276</v>
      </c>
      <c r="F119" s="23">
        <f t="shared" si="16"/>
        <v>6.1659500186148311</v>
      </c>
      <c r="G119" s="254">
        <f t="shared" si="13"/>
        <v>6.1659500186148311</v>
      </c>
      <c r="H119">
        <f t="shared" si="17"/>
        <v>6.1659500186148311</v>
      </c>
      <c r="I119" s="9"/>
      <c r="J119" s="2"/>
      <c r="K119" s="256">
        <f>Temperaturverlauf!J91</f>
        <v>97.9</v>
      </c>
      <c r="L119" s="253">
        <f>Temperaturverlauf!I91</f>
        <v>1</v>
      </c>
      <c r="M119" s="28">
        <f t="shared" si="25"/>
        <v>1.3080204170460761</v>
      </c>
      <c r="N119" s="23">
        <f t="shared" si="21"/>
        <v>3.2874104593189455</v>
      </c>
      <c r="O119" s="254">
        <f t="shared" si="14"/>
        <v>3.2874104593189455</v>
      </c>
      <c r="P119">
        <f t="shared" si="18"/>
        <v>3.2874104593189455</v>
      </c>
      <c r="Q119" s="16"/>
      <c r="S119" s="256" t="e">
        <f>Temperaturverlauf!K91</f>
        <v>#N/A</v>
      </c>
      <c r="T119" s="253">
        <f>Temperaturverlauf!I91</f>
        <v>1</v>
      </c>
      <c r="U119" s="28" t="str">
        <f t="shared" si="22"/>
        <v/>
      </c>
      <c r="V119" s="56" t="str">
        <f t="shared" si="23"/>
        <v/>
      </c>
      <c r="W119" s="254" t="e">
        <f t="shared" si="19"/>
        <v>#N/A</v>
      </c>
      <c r="X119">
        <f t="shared" si="20"/>
        <v>0</v>
      </c>
      <c r="Y119">
        <f t="shared" si="24"/>
        <v>0</v>
      </c>
      <c r="Z119"/>
    </row>
    <row r="120" spans="3:26">
      <c r="C120" s="256">
        <f>Temperaturverlauf!J92</f>
        <v>96.6</v>
      </c>
      <c r="D120" s="267">
        <f>Temperaturverlauf!I92</f>
        <v>1</v>
      </c>
      <c r="E120" s="2">
        <f t="shared" si="15"/>
        <v>2.1877616239495548</v>
      </c>
      <c r="F120" s="23">
        <f t="shared" si="16"/>
        <v>4.5708818961487454</v>
      </c>
      <c r="G120" s="254">
        <f t="shared" si="13"/>
        <v>4.5708818961487454</v>
      </c>
      <c r="H120">
        <f t="shared" si="17"/>
        <v>4.5708818961487454</v>
      </c>
      <c r="I120" s="9"/>
      <c r="J120" s="2"/>
      <c r="K120" s="256">
        <f>Temperaturverlauf!J92</f>
        <v>96.6</v>
      </c>
      <c r="L120" s="253">
        <f>Temperaturverlauf!I92</f>
        <v>1</v>
      </c>
      <c r="M120" s="28">
        <f t="shared" si="25"/>
        <v>1.8309729940772272</v>
      </c>
      <c r="N120" s="23">
        <f t="shared" si="21"/>
        <v>2.3484781118615632</v>
      </c>
      <c r="O120" s="254">
        <f t="shared" si="14"/>
        <v>2.3484781118615632</v>
      </c>
      <c r="P120">
        <f t="shared" si="18"/>
        <v>2.3484781118615632</v>
      </c>
      <c r="Q120" s="16"/>
      <c r="S120" s="256" t="e">
        <f>Temperaturverlauf!K92</f>
        <v>#N/A</v>
      </c>
      <c r="T120" s="253">
        <f>Temperaturverlauf!I92</f>
        <v>1</v>
      </c>
      <c r="U120" s="28" t="str">
        <f t="shared" si="22"/>
        <v/>
      </c>
      <c r="V120" s="56" t="str">
        <f t="shared" si="23"/>
        <v/>
      </c>
      <c r="W120" s="254" t="e">
        <f t="shared" si="19"/>
        <v>#N/A</v>
      </c>
      <c r="X120">
        <f t="shared" si="20"/>
        <v>0</v>
      </c>
      <c r="Y120">
        <f t="shared" si="24"/>
        <v>0</v>
      </c>
      <c r="Z120"/>
    </row>
    <row r="121" spans="3:26">
      <c r="C121" s="256">
        <f>Temperaturverlauf!J93</f>
        <v>95.3</v>
      </c>
      <c r="D121" s="267">
        <f>Temperaturverlauf!I93</f>
        <v>1</v>
      </c>
      <c r="E121" s="2">
        <f t="shared" si="15"/>
        <v>2.9512092266663874</v>
      </c>
      <c r="F121" s="23">
        <f t="shared" si="16"/>
        <v>3.3884415613920233</v>
      </c>
      <c r="G121" s="254">
        <f t="shared" si="13"/>
        <v>3.3884415613920233</v>
      </c>
      <c r="H121">
        <f t="shared" si="17"/>
        <v>3.3884415613920233</v>
      </c>
      <c r="I121" s="9"/>
      <c r="J121" s="2"/>
      <c r="K121" s="256">
        <f>Temperaturverlauf!J93</f>
        <v>95.3</v>
      </c>
      <c r="L121" s="253">
        <f>Temperaturverlauf!I93</f>
        <v>1</v>
      </c>
      <c r="M121" s="28">
        <f t="shared" si="25"/>
        <v>2.56300441594867</v>
      </c>
      <c r="N121" s="23">
        <f t="shared" si="21"/>
        <v>1.6777185295673394</v>
      </c>
      <c r="O121" s="254">
        <f t="shared" si="14"/>
        <v>1.6777185295673394</v>
      </c>
      <c r="P121">
        <f t="shared" si="18"/>
        <v>1.6777185295673394</v>
      </c>
      <c r="Q121" s="16"/>
      <c r="S121" s="256" t="e">
        <f>Temperaturverlauf!K93</f>
        <v>#N/A</v>
      </c>
      <c r="T121" s="253">
        <f>Temperaturverlauf!I93</f>
        <v>1</v>
      </c>
      <c r="U121" s="28" t="str">
        <f t="shared" si="22"/>
        <v/>
      </c>
      <c r="V121" s="56" t="str">
        <f t="shared" si="23"/>
        <v/>
      </c>
      <c r="W121" s="254" t="e">
        <f t="shared" si="19"/>
        <v>#N/A</v>
      </c>
      <c r="X121">
        <f t="shared" si="20"/>
        <v>0</v>
      </c>
      <c r="Y121">
        <f t="shared" si="24"/>
        <v>0</v>
      </c>
      <c r="Z121"/>
    </row>
    <row r="122" spans="3:26">
      <c r="C122" s="256">
        <f>Temperaturverlauf!J94</f>
        <v>94</v>
      </c>
      <c r="D122" s="267">
        <f>Temperaturverlauf!I94</f>
        <v>1</v>
      </c>
      <c r="E122" s="2">
        <f t="shared" si="15"/>
        <v>3.9810717055349718</v>
      </c>
      <c r="F122" s="23">
        <f t="shared" si="16"/>
        <v>2.5118864315095806</v>
      </c>
      <c r="G122" s="254">
        <f t="shared" si="13"/>
        <v>2.5118864315095806</v>
      </c>
      <c r="H122">
        <f t="shared" si="17"/>
        <v>2.5118864315095806</v>
      </c>
      <c r="I122" s="9"/>
      <c r="J122" s="2"/>
      <c r="K122" s="256">
        <f>Temperaturverlauf!J94</f>
        <v>94</v>
      </c>
      <c r="L122" s="253">
        <f>Temperaturverlauf!I94</f>
        <v>1</v>
      </c>
      <c r="M122" s="28">
        <f t="shared" si="25"/>
        <v>3.5877053661750038</v>
      </c>
      <c r="N122" s="23">
        <f t="shared" si="21"/>
        <v>1.1985376615762631</v>
      </c>
      <c r="O122" s="254">
        <f t="shared" si="14"/>
        <v>1.1985376615762631</v>
      </c>
      <c r="P122">
        <f t="shared" si="18"/>
        <v>1.1985376615762631</v>
      </c>
      <c r="Q122" s="16"/>
      <c r="S122" s="256" t="e">
        <f>Temperaturverlauf!K94</f>
        <v>#N/A</v>
      </c>
      <c r="T122" s="253">
        <f>Temperaturverlauf!I94</f>
        <v>1</v>
      </c>
      <c r="U122" s="28" t="str">
        <f t="shared" si="22"/>
        <v/>
      </c>
      <c r="V122" s="56" t="str">
        <f t="shared" si="23"/>
        <v/>
      </c>
      <c r="W122" s="254" t="e">
        <f t="shared" si="19"/>
        <v>#N/A</v>
      </c>
      <c r="X122">
        <f t="shared" si="20"/>
        <v>0</v>
      </c>
      <c r="Y122">
        <f t="shared" si="24"/>
        <v>0</v>
      </c>
      <c r="Z122"/>
    </row>
    <row r="123" spans="3:26">
      <c r="C123" s="256">
        <f>Temperaturverlauf!J95</f>
        <v>92.5</v>
      </c>
      <c r="D123" s="267">
        <f>Temperaturverlauf!I95</f>
        <v>1</v>
      </c>
      <c r="E123" s="2">
        <f t="shared" si="15"/>
        <v>5.6234132519034903</v>
      </c>
      <c r="F123" s="23">
        <f t="shared" si="16"/>
        <v>1.778279410038923</v>
      </c>
      <c r="G123" s="254">
        <f t="shared" si="13"/>
        <v>1.778279410038923</v>
      </c>
      <c r="H123">
        <f t="shared" si="17"/>
        <v>1.778279410038923</v>
      </c>
      <c r="I123" s="9"/>
      <c r="J123" s="2"/>
      <c r="K123" s="256">
        <f>Temperaturverlauf!J95</f>
        <v>92.5</v>
      </c>
      <c r="L123" s="253">
        <f>Temperaturverlauf!I95</f>
        <v>1</v>
      </c>
      <c r="M123" s="28">
        <f t="shared" si="25"/>
        <v>5.2887872360549384</v>
      </c>
      <c r="N123" s="23">
        <f t="shared" si="21"/>
        <v>0.81304083678879391</v>
      </c>
      <c r="O123" s="254">
        <f t="shared" si="14"/>
        <v>0.81304083678879391</v>
      </c>
      <c r="P123">
        <f t="shared" si="18"/>
        <v>0.81304083678879391</v>
      </c>
      <c r="Q123" s="16"/>
      <c r="S123" s="256" t="e">
        <f>Temperaturverlauf!K95</f>
        <v>#N/A</v>
      </c>
      <c r="T123" s="253">
        <f>Temperaturverlauf!I95</f>
        <v>1</v>
      </c>
      <c r="U123" s="28" t="str">
        <f t="shared" si="22"/>
        <v/>
      </c>
      <c r="V123" s="56" t="str">
        <f t="shared" si="23"/>
        <v/>
      </c>
      <c r="W123" s="254" t="e">
        <f t="shared" si="19"/>
        <v>#N/A</v>
      </c>
      <c r="X123">
        <f t="shared" si="20"/>
        <v>0</v>
      </c>
      <c r="Y123">
        <f t="shared" si="24"/>
        <v>0</v>
      </c>
      <c r="Z123"/>
    </row>
    <row r="124" spans="3:26">
      <c r="C124" s="256">
        <f>Temperaturverlauf!J96</f>
        <v>91.2</v>
      </c>
      <c r="D124" s="267">
        <f>Temperaturverlauf!I96</f>
        <v>1</v>
      </c>
      <c r="E124" s="2">
        <f t="shared" si="15"/>
        <v>7.585775750291833</v>
      </c>
      <c r="F124" s="23">
        <f t="shared" si="16"/>
        <v>1.3182567385564079</v>
      </c>
      <c r="G124" s="254">
        <f t="shared" si="13"/>
        <v>1.3182567385564079</v>
      </c>
      <c r="H124">
        <f t="shared" si="17"/>
        <v>1.3182567385564079</v>
      </c>
      <c r="I124" s="9"/>
      <c r="J124" s="2"/>
      <c r="K124" s="256">
        <f>Temperaturverlauf!J96</f>
        <v>91.2</v>
      </c>
      <c r="L124" s="253">
        <f>Temperaturverlauf!I96</f>
        <v>1</v>
      </c>
      <c r="M124" s="28">
        <f t="shared" si="25"/>
        <v>7.4032686909471881</v>
      </c>
      <c r="N124" s="23">
        <f t="shared" si="21"/>
        <v>0.5808245221814109</v>
      </c>
      <c r="O124" s="254">
        <f t="shared" si="14"/>
        <v>0.5808245221814109</v>
      </c>
      <c r="P124">
        <f t="shared" si="18"/>
        <v>0.5808245221814109</v>
      </c>
      <c r="Q124" s="16"/>
      <c r="S124" s="256" t="e">
        <f>Temperaturverlauf!K96</f>
        <v>#N/A</v>
      </c>
      <c r="T124" s="253">
        <f>Temperaturverlauf!I96</f>
        <v>1</v>
      </c>
      <c r="U124" s="28" t="str">
        <f t="shared" si="22"/>
        <v/>
      </c>
      <c r="V124" s="56" t="str">
        <f t="shared" si="23"/>
        <v/>
      </c>
      <c r="W124" s="254" t="e">
        <f t="shared" si="19"/>
        <v>#N/A</v>
      </c>
      <c r="X124">
        <f t="shared" si="20"/>
        <v>0</v>
      </c>
      <c r="Y124">
        <f t="shared" si="24"/>
        <v>0</v>
      </c>
      <c r="Z124"/>
    </row>
    <row r="125" spans="3:26">
      <c r="C125" s="256">
        <f>Temperaturverlauf!J97</f>
        <v>89.8</v>
      </c>
      <c r="D125" s="267">
        <f>Temperaturverlauf!I97</f>
        <v>1</v>
      </c>
      <c r="E125" s="2">
        <f t="shared" si="15"/>
        <v>10.471285480509003</v>
      </c>
      <c r="F125" s="23">
        <f t="shared" si="16"/>
        <v>0.95499258602143522</v>
      </c>
      <c r="G125" s="254">
        <f t="shared" si="13"/>
        <v>0.95499258602143522</v>
      </c>
      <c r="H125">
        <f t="shared" si="17"/>
        <v>0.95499258602143522</v>
      </c>
      <c r="I125" s="9"/>
      <c r="J125" s="2"/>
      <c r="K125" s="256">
        <f>Temperaturverlauf!J97</f>
        <v>89.8</v>
      </c>
      <c r="L125" s="253">
        <f>Temperaturverlauf!I97</f>
        <v>1</v>
      </c>
      <c r="M125" s="28">
        <f t="shared" si="25"/>
        <v>10.634740144119704</v>
      </c>
      <c r="N125" s="23">
        <f t="shared" si="21"/>
        <v>0.40433522039347719</v>
      </c>
      <c r="O125" s="254">
        <f t="shared" si="14"/>
        <v>0.40433522039347719</v>
      </c>
      <c r="P125">
        <f t="shared" si="18"/>
        <v>0.40433522039347719</v>
      </c>
      <c r="Q125" s="16"/>
      <c r="S125" s="256" t="e">
        <f>Temperaturverlauf!K97</f>
        <v>#N/A</v>
      </c>
      <c r="T125" s="253">
        <f>Temperaturverlauf!I97</f>
        <v>1</v>
      </c>
      <c r="U125" s="28" t="str">
        <f t="shared" si="22"/>
        <v/>
      </c>
      <c r="V125" s="56" t="str">
        <f t="shared" si="23"/>
        <v/>
      </c>
      <c r="W125" s="254" t="e">
        <f t="shared" si="19"/>
        <v>#N/A</v>
      </c>
      <c r="X125">
        <f t="shared" si="20"/>
        <v>0</v>
      </c>
      <c r="Y125">
        <f t="shared" si="24"/>
        <v>0</v>
      </c>
      <c r="Z125"/>
    </row>
    <row r="126" spans="3:26">
      <c r="C126" s="256">
        <f>Temperaturverlauf!J98</f>
        <v>88.4</v>
      </c>
      <c r="D126" s="267">
        <f>Temperaturverlauf!I98</f>
        <v>1</v>
      </c>
      <c r="E126" s="2">
        <f t="shared" si="15"/>
        <v>14.454397707459256</v>
      </c>
      <c r="F126" s="23">
        <f t="shared" si="16"/>
        <v>0.69183097091893742</v>
      </c>
      <c r="G126" s="254">
        <f t="shared" si="13"/>
        <v>0.69183097091893742</v>
      </c>
      <c r="H126">
        <f t="shared" si="17"/>
        <v>0.69183097091893742</v>
      </c>
      <c r="I126" s="9"/>
      <c r="J126" s="2"/>
      <c r="K126" s="256">
        <f>Temperaturverlauf!J98</f>
        <v>88.4</v>
      </c>
      <c r="L126" s="253">
        <f>Temperaturverlauf!I98</f>
        <v>1</v>
      </c>
      <c r="M126" s="28">
        <f t="shared" si="25"/>
        <v>15.276724735284576</v>
      </c>
      <c r="N126" s="23">
        <f t="shared" si="21"/>
        <v>0.28147394644536017</v>
      </c>
      <c r="O126" s="254">
        <f t="shared" si="14"/>
        <v>0.28147394644536017</v>
      </c>
      <c r="P126">
        <f t="shared" si="18"/>
        <v>0.28147394644536017</v>
      </c>
      <c r="Q126" s="16"/>
      <c r="S126" s="256" t="e">
        <f>Temperaturverlauf!K98</f>
        <v>#N/A</v>
      </c>
      <c r="T126" s="253">
        <f>Temperaturverlauf!I98</f>
        <v>1</v>
      </c>
      <c r="U126" s="28" t="str">
        <f t="shared" si="22"/>
        <v/>
      </c>
      <c r="V126" s="56" t="str">
        <f t="shared" si="23"/>
        <v/>
      </c>
      <c r="W126" s="254" t="e">
        <f t="shared" si="19"/>
        <v>#N/A</v>
      </c>
      <c r="X126">
        <f t="shared" si="20"/>
        <v>0</v>
      </c>
      <c r="Y126">
        <f t="shared" si="24"/>
        <v>0</v>
      </c>
      <c r="Z126"/>
    </row>
    <row r="127" spans="3:26">
      <c r="C127" s="256">
        <f>Temperaturverlauf!J99</f>
        <v>87</v>
      </c>
      <c r="D127" s="267">
        <f>Temperaturverlauf!I99</f>
        <v>1</v>
      </c>
      <c r="E127" s="2">
        <f t="shared" si="15"/>
        <v>19.952623149688797</v>
      </c>
      <c r="F127" s="23">
        <f t="shared" si="16"/>
        <v>0.50118723362727224</v>
      </c>
      <c r="G127" s="254">
        <f t="shared" si="13"/>
        <v>0.50118723362727224</v>
      </c>
      <c r="H127">
        <f t="shared" si="17"/>
        <v>0.50118723362727224</v>
      </c>
      <c r="I127" s="9"/>
      <c r="J127" s="2"/>
      <c r="K127" s="256">
        <f>Temperaturverlauf!J99</f>
        <v>87</v>
      </c>
      <c r="L127" s="253">
        <f>Temperaturverlauf!I99</f>
        <v>1</v>
      </c>
      <c r="M127" s="28">
        <f t="shared" si="25"/>
        <v>21.944900907306039</v>
      </c>
      <c r="N127" s="23">
        <f t="shared" si="21"/>
        <v>0.19594529126209978</v>
      </c>
      <c r="O127" s="254">
        <f t="shared" si="14"/>
        <v>0.19594529126209978</v>
      </c>
      <c r="P127">
        <f t="shared" si="18"/>
        <v>0.19594529126209978</v>
      </c>
      <c r="Q127" s="16"/>
      <c r="S127" s="256" t="e">
        <f>Temperaturverlauf!K99</f>
        <v>#N/A</v>
      </c>
      <c r="T127" s="253">
        <f>Temperaturverlauf!I99</f>
        <v>1</v>
      </c>
      <c r="U127" s="28" t="str">
        <f t="shared" si="22"/>
        <v/>
      </c>
      <c r="V127" s="56" t="str">
        <f t="shared" si="23"/>
        <v/>
      </c>
      <c r="W127" s="254" t="e">
        <f t="shared" si="19"/>
        <v>#N/A</v>
      </c>
      <c r="X127">
        <f t="shared" si="20"/>
        <v>0</v>
      </c>
      <c r="Y127">
        <f t="shared" si="24"/>
        <v>0</v>
      </c>
      <c r="Z127"/>
    </row>
    <row r="128" spans="3:26">
      <c r="C128" s="256">
        <f>Temperaturverlauf!J100</f>
        <v>85.6</v>
      </c>
      <c r="D128" s="267">
        <f>Temperaturverlauf!I100</f>
        <v>1</v>
      </c>
      <c r="E128" s="2">
        <f t="shared" si="15"/>
        <v>27.542287033381701</v>
      </c>
      <c r="F128" s="23">
        <f t="shared" si="16"/>
        <v>0.36307805477010086</v>
      </c>
      <c r="G128" s="254">
        <f t="shared" si="13"/>
        <v>0.36307805477010086</v>
      </c>
      <c r="H128">
        <f t="shared" si="17"/>
        <v>0.36307805477010086</v>
      </c>
      <c r="I128" s="9"/>
      <c r="J128" s="2"/>
      <c r="K128" s="256">
        <f>Temperaturverlauf!J100</f>
        <v>85.6</v>
      </c>
      <c r="L128" s="253">
        <f>Temperaturverlauf!I100</f>
        <v>1</v>
      </c>
      <c r="M128" s="28">
        <f t="shared" si="25"/>
        <v>31.523686141911142</v>
      </c>
      <c r="N128" s="23">
        <f t="shared" si="21"/>
        <v>0.13640536771754921</v>
      </c>
      <c r="O128" s="254">
        <f t="shared" si="14"/>
        <v>0.13640536771754921</v>
      </c>
      <c r="P128">
        <f t="shared" si="18"/>
        <v>0.13640536771754921</v>
      </c>
      <c r="Q128" s="16"/>
      <c r="S128" s="256" t="e">
        <f>Temperaturverlauf!K100</f>
        <v>#N/A</v>
      </c>
      <c r="T128" s="253">
        <f>Temperaturverlauf!I100</f>
        <v>1</v>
      </c>
      <c r="U128" s="28" t="str">
        <f t="shared" si="22"/>
        <v/>
      </c>
      <c r="V128" s="56" t="str">
        <f t="shared" si="23"/>
        <v/>
      </c>
      <c r="W128" s="254" t="e">
        <f t="shared" si="19"/>
        <v>#N/A</v>
      </c>
      <c r="X128">
        <f t="shared" si="20"/>
        <v>0</v>
      </c>
      <c r="Y128">
        <f t="shared" si="24"/>
        <v>0</v>
      </c>
      <c r="Z128"/>
    </row>
    <row r="129" spans="3:26">
      <c r="C129" s="256">
        <f>Temperaturverlauf!J101</f>
        <v>84.1</v>
      </c>
      <c r="D129" s="267">
        <f>Temperaturverlauf!I101</f>
        <v>1</v>
      </c>
      <c r="E129" s="2">
        <f t="shared" si="15"/>
        <v>38.90451449942811</v>
      </c>
      <c r="F129" s="23">
        <f t="shared" si="16"/>
        <v>0.25703957827688606</v>
      </c>
      <c r="G129" s="254">
        <f t="shared" si="13"/>
        <v>0.25703957827688606</v>
      </c>
      <c r="H129">
        <f t="shared" si="17"/>
        <v>0.25703957827688606</v>
      </c>
      <c r="I129" s="9"/>
      <c r="J129" s="2"/>
      <c r="K129" s="256">
        <f>Temperaturverlauf!J101</f>
        <v>84.1</v>
      </c>
      <c r="L129" s="253">
        <f>Temperaturverlauf!I101</f>
        <v>1</v>
      </c>
      <c r="M129" s="28">
        <f t="shared" si="25"/>
        <v>46.470390370570108</v>
      </c>
      <c r="N129" s="23">
        <f t="shared" si="21"/>
        <v>9.2532039557025283E-2</v>
      </c>
      <c r="O129" s="254">
        <f t="shared" si="14"/>
        <v>9.2532039557025283E-2</v>
      </c>
      <c r="P129">
        <f t="shared" si="18"/>
        <v>9.2532039557025283E-2</v>
      </c>
      <c r="Q129" s="16"/>
      <c r="S129" s="256" t="e">
        <f>Temperaturverlauf!K101</f>
        <v>#N/A</v>
      </c>
      <c r="T129" s="253">
        <f>Temperaturverlauf!I101</f>
        <v>1</v>
      </c>
      <c r="U129" s="28" t="str">
        <f t="shared" si="22"/>
        <v/>
      </c>
      <c r="V129" s="56" t="str">
        <f t="shared" si="23"/>
        <v/>
      </c>
      <c r="W129" s="254" t="e">
        <f t="shared" si="19"/>
        <v>#N/A</v>
      </c>
      <c r="X129">
        <f t="shared" si="20"/>
        <v>0</v>
      </c>
      <c r="Y129">
        <f t="shared" si="24"/>
        <v>0</v>
      </c>
      <c r="Z129"/>
    </row>
    <row r="130" spans="3:26">
      <c r="C130" s="256">
        <f>Temperaturverlauf!J102</f>
        <v>82.8</v>
      </c>
      <c r="D130" s="267">
        <f>Temperaturverlauf!I102</f>
        <v>1</v>
      </c>
      <c r="E130" s="2">
        <f t="shared" si="15"/>
        <v>52.480746024977307</v>
      </c>
      <c r="F130" s="23">
        <f t="shared" si="16"/>
        <v>0.19054607179632455</v>
      </c>
      <c r="G130" s="254">
        <f t="shared" si="13"/>
        <v>0.19054607179632455</v>
      </c>
      <c r="H130">
        <f t="shared" si="17"/>
        <v>0.19054607179632455</v>
      </c>
      <c r="I130" s="9"/>
      <c r="J130" s="2"/>
      <c r="K130" s="256">
        <f>Temperaturverlauf!J102</f>
        <v>82.8</v>
      </c>
      <c r="L130" s="253">
        <f>Temperaturverlauf!I102</f>
        <v>1</v>
      </c>
      <c r="M130" s="28">
        <f t="shared" si="25"/>
        <v>65.049466112227179</v>
      </c>
      <c r="N130" s="23">
        <f t="shared" si="21"/>
        <v>6.610354022862211E-2</v>
      </c>
      <c r="O130" s="254">
        <f t="shared" si="14"/>
        <v>6.610354022862211E-2</v>
      </c>
      <c r="P130">
        <f t="shared" si="18"/>
        <v>6.610354022862211E-2</v>
      </c>
      <c r="Q130" s="16"/>
      <c r="S130" s="256" t="e">
        <f>Temperaturverlauf!K102</f>
        <v>#N/A</v>
      </c>
      <c r="T130" s="253">
        <f>Temperaturverlauf!I102</f>
        <v>1</v>
      </c>
      <c r="U130" s="28" t="str">
        <f t="shared" si="22"/>
        <v/>
      </c>
      <c r="V130" s="56" t="str">
        <f t="shared" si="23"/>
        <v/>
      </c>
      <c r="W130" s="254" t="e">
        <f t="shared" si="19"/>
        <v>#N/A</v>
      </c>
      <c r="X130">
        <f t="shared" si="20"/>
        <v>0</v>
      </c>
      <c r="Y130">
        <f t="shared" si="24"/>
        <v>0</v>
      </c>
      <c r="Z130"/>
    </row>
    <row r="131" spans="3:26">
      <c r="C131" s="256">
        <f>Temperaturverlauf!J103</f>
        <v>81.400000000000006</v>
      </c>
      <c r="D131" s="267">
        <f>Temperaturverlauf!I103</f>
        <v>1</v>
      </c>
      <c r="E131" s="2">
        <f t="shared" si="15"/>
        <v>72.443596007498925</v>
      </c>
      <c r="F131" s="23">
        <f t="shared" si="16"/>
        <v>0.13803842646028863</v>
      </c>
      <c r="G131" s="254">
        <f t="shared" si="13"/>
        <v>0.13803842646028863</v>
      </c>
      <c r="H131">
        <f t="shared" si="17"/>
        <v>0.13803842646028863</v>
      </c>
      <c r="I131" s="9"/>
      <c r="J131" s="2"/>
      <c r="K131" s="256">
        <f>Temperaturverlauf!J103</f>
        <v>81.400000000000006</v>
      </c>
      <c r="L131" s="253">
        <f>Temperaturverlauf!I103</f>
        <v>1</v>
      </c>
      <c r="M131" s="28">
        <f t="shared" si="25"/>
        <v>93.443071904600302</v>
      </c>
      <c r="N131" s="23">
        <f t="shared" si="21"/>
        <v>4.6017322765138098E-2</v>
      </c>
      <c r="O131" s="254">
        <f t="shared" si="14"/>
        <v>4.6017322765138098E-2</v>
      </c>
      <c r="P131">
        <f t="shared" si="18"/>
        <v>4.6017322765138098E-2</v>
      </c>
      <c r="Q131" s="16"/>
      <c r="S131" s="256" t="e">
        <f>Temperaturverlauf!K103</f>
        <v>#N/A</v>
      </c>
      <c r="T131" s="253">
        <f>Temperaturverlauf!I103</f>
        <v>1</v>
      </c>
      <c r="U131" s="28" t="str">
        <f t="shared" si="22"/>
        <v/>
      </c>
      <c r="V131" s="56" t="str">
        <f t="shared" si="23"/>
        <v/>
      </c>
      <c r="W131" s="254" t="e">
        <f t="shared" si="19"/>
        <v>#N/A</v>
      </c>
      <c r="X131">
        <f t="shared" si="20"/>
        <v>0</v>
      </c>
      <c r="Y131">
        <f t="shared" si="24"/>
        <v>0</v>
      </c>
      <c r="Z131"/>
    </row>
    <row r="132" spans="3:26">
      <c r="C132" s="256">
        <f>Temperaturverlauf!J104</f>
        <v>80.2</v>
      </c>
      <c r="D132" s="267">
        <f>Temperaturverlauf!I104</f>
        <v>1</v>
      </c>
      <c r="E132" s="2">
        <f t="shared" si="15"/>
        <v>95.499258602143556</v>
      </c>
      <c r="F132" s="23">
        <f t="shared" si="16"/>
        <v>0.10471285480509</v>
      </c>
      <c r="G132" s="254">
        <f t="shared" si="13"/>
        <v>0.10471285480509</v>
      </c>
      <c r="H132">
        <f t="shared" si="17"/>
        <v>0.10471285480509</v>
      </c>
      <c r="I132" s="9"/>
      <c r="J132" s="2"/>
      <c r="K132" s="256">
        <f>Temperaturverlauf!J104</f>
        <v>80.2</v>
      </c>
      <c r="L132" s="253">
        <f>Temperaturverlauf!I104</f>
        <v>1</v>
      </c>
      <c r="M132" s="28">
        <f t="shared" si="25"/>
        <v>127.46136583804416</v>
      </c>
      <c r="N132" s="23">
        <f t="shared" si="21"/>
        <v>3.3735712556726367E-2</v>
      </c>
      <c r="O132" s="254">
        <f t="shared" si="14"/>
        <v>3.3735712556726367E-2</v>
      </c>
      <c r="P132">
        <f t="shared" si="18"/>
        <v>3.3735712556726367E-2</v>
      </c>
      <c r="Q132" s="16"/>
      <c r="S132" s="256" t="e">
        <f>Temperaturverlauf!K104</f>
        <v>#N/A</v>
      </c>
      <c r="T132" s="253">
        <f>Temperaturverlauf!I104</f>
        <v>1</v>
      </c>
      <c r="U132" s="28" t="str">
        <f t="shared" si="22"/>
        <v/>
      </c>
      <c r="V132" s="56" t="str">
        <f t="shared" si="23"/>
        <v/>
      </c>
      <c r="W132" s="254" t="e">
        <f t="shared" si="19"/>
        <v>#N/A</v>
      </c>
      <c r="X132">
        <f t="shared" si="20"/>
        <v>0</v>
      </c>
      <c r="Y132">
        <f t="shared" si="24"/>
        <v>0</v>
      </c>
      <c r="Z132"/>
    </row>
    <row r="133" spans="3:26">
      <c r="C133" s="256">
        <f>Temperaturverlauf!J105</f>
        <v>78.7</v>
      </c>
      <c r="D133" s="267">
        <f>Temperaturverlauf!I105</f>
        <v>1</v>
      </c>
      <c r="E133" s="2">
        <f t="shared" si="15"/>
        <v>134.89628825916526</v>
      </c>
      <c r="F133" s="23">
        <f t="shared" si="16"/>
        <v>7.4131024130091802E-2</v>
      </c>
      <c r="G133" s="254">
        <f t="shared" si="13"/>
        <v>7.4131024130091802E-2</v>
      </c>
      <c r="H133">
        <f t="shared" si="17"/>
        <v>7.4131024130091802E-2</v>
      </c>
      <c r="I133" s="9"/>
      <c r="J133" s="2"/>
      <c r="K133" s="256">
        <f>Temperaturverlauf!J105</f>
        <v>78.7</v>
      </c>
      <c r="L133" s="253">
        <f>Temperaturverlauf!I105</f>
        <v>1</v>
      </c>
      <c r="M133" s="28">
        <f t="shared" si="25"/>
        <v>187.89615532255348</v>
      </c>
      <c r="N133" s="23">
        <f t="shared" si="21"/>
        <v>2.2884981295217932E-2</v>
      </c>
      <c r="O133" s="254">
        <f t="shared" si="14"/>
        <v>2.2884981295217932E-2</v>
      </c>
      <c r="P133">
        <f t="shared" si="18"/>
        <v>2.2884981295217932E-2</v>
      </c>
      <c r="Q133" s="16"/>
      <c r="S133" s="256" t="e">
        <f>Temperaturverlauf!K105</f>
        <v>#N/A</v>
      </c>
      <c r="T133" s="253">
        <f>Temperaturverlauf!I105</f>
        <v>1</v>
      </c>
      <c r="U133" s="28" t="str">
        <f t="shared" si="22"/>
        <v/>
      </c>
      <c r="V133" s="56" t="str">
        <f t="shared" si="23"/>
        <v/>
      </c>
      <c r="W133" s="254" t="e">
        <f t="shared" si="19"/>
        <v>#N/A</v>
      </c>
      <c r="X133">
        <f t="shared" si="20"/>
        <v>0</v>
      </c>
      <c r="Y133">
        <f t="shared" si="24"/>
        <v>0</v>
      </c>
      <c r="Z133"/>
    </row>
    <row r="134" spans="3:26">
      <c r="C134" s="256">
        <f>Temperaturverlauf!J106</f>
        <v>77.5</v>
      </c>
      <c r="D134" s="267">
        <f>Temperaturverlauf!I106</f>
        <v>1</v>
      </c>
      <c r="E134" s="2">
        <f t="shared" si="15"/>
        <v>177.82794100389236</v>
      </c>
      <c r="F134" s="23">
        <f t="shared" si="16"/>
        <v>5.6234132519034884E-2</v>
      </c>
      <c r="G134" s="254">
        <f t="shared" si="13"/>
        <v>5.6234132519034884E-2</v>
      </c>
      <c r="H134">
        <f t="shared" si="17"/>
        <v>5.6234132519034884E-2</v>
      </c>
      <c r="I134" s="9"/>
      <c r="J134" s="2"/>
      <c r="K134" s="256">
        <f>Temperaturverlauf!J106</f>
        <v>77.5</v>
      </c>
      <c r="L134" s="253">
        <f>Temperaturverlauf!I106</f>
        <v>1</v>
      </c>
      <c r="M134" s="28">
        <f t="shared" si="25"/>
        <v>256.30044159486698</v>
      </c>
      <c r="N134" s="23">
        <f t="shared" si="21"/>
        <v>1.6777185295673396E-2</v>
      </c>
      <c r="O134" s="254">
        <f t="shared" si="14"/>
        <v>1.6777185295673396E-2</v>
      </c>
      <c r="P134">
        <f t="shared" si="18"/>
        <v>1.6777185295673396E-2</v>
      </c>
      <c r="Q134" s="16"/>
      <c r="S134" s="256" t="e">
        <f>Temperaturverlauf!K106</f>
        <v>#N/A</v>
      </c>
      <c r="T134" s="253">
        <f>Temperaturverlauf!I106</f>
        <v>1</v>
      </c>
      <c r="U134" s="28" t="str">
        <f t="shared" si="22"/>
        <v/>
      </c>
      <c r="V134" s="56" t="str">
        <f t="shared" si="23"/>
        <v/>
      </c>
      <c r="W134" s="254" t="e">
        <f t="shared" si="19"/>
        <v>#N/A</v>
      </c>
      <c r="X134">
        <f t="shared" si="20"/>
        <v>0</v>
      </c>
      <c r="Y134">
        <f t="shared" si="24"/>
        <v>0</v>
      </c>
      <c r="Z134"/>
    </row>
    <row r="135" spans="3:26">
      <c r="C135" s="256">
        <f>Temperaturverlauf!J107</f>
        <v>76.2</v>
      </c>
      <c r="D135" s="267">
        <f>Temperaturverlauf!I107</f>
        <v>1</v>
      </c>
      <c r="E135" s="2">
        <f t="shared" si="15"/>
        <v>239.88329190194895</v>
      </c>
      <c r="F135" s="23">
        <f t="shared" si="16"/>
        <v>4.1686938347033554E-2</v>
      </c>
      <c r="G135" s="254">
        <f t="shared" si="13"/>
        <v>4.1686938347033554E-2</v>
      </c>
      <c r="H135">
        <f t="shared" si="17"/>
        <v>4.1686938347033554E-2</v>
      </c>
      <c r="I135" s="9"/>
      <c r="J135" s="2"/>
      <c r="K135" s="256">
        <f>Temperaturverlauf!J107</f>
        <v>76.2</v>
      </c>
      <c r="L135" s="253">
        <f>Temperaturverlauf!I107</f>
        <v>1</v>
      </c>
      <c r="M135" s="28">
        <f t="shared" si="25"/>
        <v>358.77053661750028</v>
      </c>
      <c r="N135" s="23">
        <f t="shared" si="21"/>
        <v>1.1985376615762634E-2</v>
      </c>
      <c r="O135" s="254">
        <f t="shared" si="14"/>
        <v>1.1985376615762634E-2</v>
      </c>
      <c r="P135">
        <f t="shared" si="18"/>
        <v>1.1985376615762634E-2</v>
      </c>
      <c r="Q135" s="16"/>
      <c r="S135" s="256" t="e">
        <f>Temperaturverlauf!K107</f>
        <v>#N/A</v>
      </c>
      <c r="T135" s="253">
        <f>Temperaturverlauf!I107</f>
        <v>1</v>
      </c>
      <c r="U135" s="28" t="str">
        <f t="shared" si="22"/>
        <v/>
      </c>
      <c r="V135" s="56" t="str">
        <f t="shared" si="23"/>
        <v/>
      </c>
      <c r="W135" s="254" t="e">
        <f t="shared" si="19"/>
        <v>#N/A</v>
      </c>
      <c r="X135">
        <f t="shared" si="20"/>
        <v>0</v>
      </c>
      <c r="Y135">
        <f t="shared" si="24"/>
        <v>0</v>
      </c>
      <c r="Z135"/>
    </row>
    <row r="136" spans="3:26">
      <c r="C136" s="256">
        <f>Temperaturverlauf!J108</f>
        <v>75</v>
      </c>
      <c r="D136" s="267">
        <f>Temperaturverlauf!I108</f>
        <v>1</v>
      </c>
      <c r="E136" s="2">
        <f t="shared" si="15"/>
        <v>316.22776601683802</v>
      </c>
      <c r="F136" s="23">
        <f t="shared" si="16"/>
        <v>3.1622776601683784E-2</v>
      </c>
      <c r="G136" s="254">
        <f t="shared" si="13"/>
        <v>3.1622776601683784E-2</v>
      </c>
      <c r="H136">
        <f t="shared" si="17"/>
        <v>3.1622776601683784E-2</v>
      </c>
      <c r="I136" s="9"/>
      <c r="J136" s="2"/>
      <c r="K136" s="256">
        <f>Temperaturverlauf!J108</f>
        <v>75</v>
      </c>
      <c r="L136" s="253">
        <f>Temperaturverlauf!I108</f>
        <v>1</v>
      </c>
      <c r="M136" s="28">
        <f t="shared" si="25"/>
        <v>489.3822697353263</v>
      </c>
      <c r="N136" s="23">
        <f t="shared" si="21"/>
        <v>8.7865872262302813E-3</v>
      </c>
      <c r="O136" s="254">
        <f t="shared" si="14"/>
        <v>8.7865872262302813E-3</v>
      </c>
      <c r="P136">
        <f t="shared" si="18"/>
        <v>8.7865872262302813E-3</v>
      </c>
      <c r="Q136" s="16"/>
      <c r="S136" s="256" t="e">
        <f>Temperaturverlauf!K108</f>
        <v>#N/A</v>
      </c>
      <c r="T136" s="253">
        <f>Temperaturverlauf!I108</f>
        <v>1</v>
      </c>
      <c r="U136" s="28" t="str">
        <f t="shared" si="22"/>
        <v/>
      </c>
      <c r="V136" s="56" t="str">
        <f t="shared" si="23"/>
        <v/>
      </c>
      <c r="W136" s="254" t="e">
        <f t="shared" si="19"/>
        <v>#N/A</v>
      </c>
      <c r="X136">
        <f t="shared" si="20"/>
        <v>0</v>
      </c>
      <c r="Y136">
        <f t="shared" si="24"/>
        <v>0</v>
      </c>
      <c r="Z136"/>
    </row>
    <row r="137" spans="3:26">
      <c r="C137" s="256">
        <f>Temperaturverlauf!J109</f>
        <v>73.8</v>
      </c>
      <c r="D137" s="267">
        <f>Temperaturverlauf!I109</f>
        <v>1</v>
      </c>
      <c r="E137" s="2">
        <f t="shared" si="15"/>
        <v>416.86938347033583</v>
      </c>
      <c r="F137" s="23">
        <f t="shared" si="16"/>
        <v>2.398832919019488E-2</v>
      </c>
      <c r="G137" s="254">
        <f t="shared" si="13"/>
        <v>2.398832919019488E-2</v>
      </c>
      <c r="H137">
        <f t="shared" si="17"/>
        <v>2.398832919019488E-2</v>
      </c>
      <c r="I137" s="9"/>
      <c r="J137" s="2"/>
      <c r="K137" s="256">
        <f>Temperaturverlauf!J109</f>
        <v>73.8</v>
      </c>
      <c r="L137" s="253">
        <f>Temperaturverlauf!I109</f>
        <v>1</v>
      </c>
      <c r="M137" s="28">
        <f t="shared" si="25"/>
        <v>667.54368457696148</v>
      </c>
      <c r="N137" s="23">
        <f t="shared" si="21"/>
        <v>6.4415259994932217E-3</v>
      </c>
      <c r="O137" s="254">
        <f t="shared" si="14"/>
        <v>6.4415259994932217E-3</v>
      </c>
      <c r="P137">
        <f t="shared" si="18"/>
        <v>6.4415259994932217E-3</v>
      </c>
      <c r="Q137" s="16"/>
      <c r="S137" s="256" t="e">
        <f>Temperaturverlauf!K109</f>
        <v>#N/A</v>
      </c>
      <c r="T137" s="253">
        <f>Temperaturverlauf!I109</f>
        <v>1</v>
      </c>
      <c r="U137" s="28" t="str">
        <f t="shared" si="22"/>
        <v/>
      </c>
      <c r="V137" s="56" t="str">
        <f t="shared" si="23"/>
        <v/>
      </c>
      <c r="W137" s="254" t="e">
        <f t="shared" si="19"/>
        <v>#N/A</v>
      </c>
      <c r="X137">
        <f t="shared" si="20"/>
        <v>0</v>
      </c>
      <c r="Y137">
        <f t="shared" si="24"/>
        <v>0</v>
      </c>
      <c r="Z137"/>
    </row>
    <row r="138" spans="3:26">
      <c r="C138" s="256">
        <f>Temperaturverlauf!J110</f>
        <v>72.5</v>
      </c>
      <c r="D138" s="267">
        <f>Temperaturverlauf!I110</f>
        <v>1</v>
      </c>
      <c r="E138" s="2">
        <f t="shared" si="15"/>
        <v>562.34132519034915</v>
      </c>
      <c r="F138" s="23">
        <f t="shared" si="16"/>
        <v>1.7782794100389226E-2</v>
      </c>
      <c r="G138" s="254">
        <f t="shared" si="13"/>
        <v>1.7782794100389226E-2</v>
      </c>
      <c r="H138">
        <f t="shared" si="17"/>
        <v>1.7782794100389226E-2</v>
      </c>
      <c r="I138" s="9"/>
      <c r="J138" s="2"/>
      <c r="K138" s="256">
        <f>Temperaturverlauf!J110</f>
        <v>72.5</v>
      </c>
      <c r="L138" s="253">
        <f>Temperaturverlauf!I110</f>
        <v>1</v>
      </c>
      <c r="M138" s="28">
        <f t="shared" si="25"/>
        <v>934.4307190460039</v>
      </c>
      <c r="N138" s="23">
        <f t="shared" si="21"/>
        <v>4.6017322765138056E-3</v>
      </c>
      <c r="O138" s="254">
        <f t="shared" si="14"/>
        <v>4.6017322765138056E-3</v>
      </c>
      <c r="P138">
        <f t="shared" si="18"/>
        <v>4.6017322765138056E-3</v>
      </c>
      <c r="Q138" s="16"/>
      <c r="S138" s="256" t="e">
        <f>Temperaturverlauf!K110</f>
        <v>#N/A</v>
      </c>
      <c r="T138" s="253">
        <f>Temperaturverlauf!I110</f>
        <v>1</v>
      </c>
      <c r="U138" s="28" t="str">
        <f t="shared" si="22"/>
        <v/>
      </c>
      <c r="V138" s="56" t="str">
        <f t="shared" si="23"/>
        <v/>
      </c>
      <c r="W138" s="254" t="e">
        <f t="shared" si="19"/>
        <v>#N/A</v>
      </c>
      <c r="X138">
        <f t="shared" si="20"/>
        <v>0</v>
      </c>
      <c r="Y138">
        <f t="shared" si="24"/>
        <v>0</v>
      </c>
      <c r="Z138"/>
    </row>
    <row r="139" spans="3:26">
      <c r="C139" s="256">
        <f>Temperaturverlauf!J111</f>
        <v>71.3</v>
      </c>
      <c r="D139" s="267">
        <f>Temperaturverlauf!I111</f>
        <v>1</v>
      </c>
      <c r="E139" s="2">
        <f t="shared" si="15"/>
        <v>741.31024130091816</v>
      </c>
      <c r="F139" s="23">
        <f t="shared" si="16"/>
        <v>1.3489628825916524E-2</v>
      </c>
      <c r="G139" s="254">
        <f t="shared" si="13"/>
        <v>1.3489628825916524E-2</v>
      </c>
      <c r="H139">
        <f t="shared" si="17"/>
        <v>1.3489628825916524E-2</v>
      </c>
      <c r="I139" s="9"/>
      <c r="J139" s="2"/>
      <c r="K139" s="256">
        <f>Temperaturverlauf!J111</f>
        <v>71.3</v>
      </c>
      <c r="L139" s="253">
        <f>Temperaturverlauf!I111</f>
        <v>1</v>
      </c>
      <c r="M139" s="28">
        <f t="shared" si="25"/>
        <v>1274.613658380443</v>
      </c>
      <c r="N139" s="23">
        <f t="shared" si="21"/>
        <v>3.3735712556726334E-3</v>
      </c>
      <c r="O139" s="254">
        <f t="shared" si="14"/>
        <v>3.3735712556726334E-3</v>
      </c>
      <c r="P139">
        <f t="shared" si="18"/>
        <v>3.3735712556726334E-3</v>
      </c>
      <c r="Q139" s="16"/>
      <c r="S139" s="256" t="e">
        <f>Temperaturverlauf!K111</f>
        <v>#N/A</v>
      </c>
      <c r="T139" s="253">
        <f>Temperaturverlauf!I111</f>
        <v>1</v>
      </c>
      <c r="U139" s="28" t="str">
        <f t="shared" si="22"/>
        <v/>
      </c>
      <c r="V139" s="56" t="str">
        <f t="shared" si="23"/>
        <v/>
      </c>
      <c r="W139" s="254" t="e">
        <f t="shared" si="19"/>
        <v>#N/A</v>
      </c>
      <c r="X139">
        <f t="shared" si="20"/>
        <v>0</v>
      </c>
      <c r="Y139">
        <f t="shared" si="24"/>
        <v>0</v>
      </c>
      <c r="Z139"/>
    </row>
    <row r="140" spans="3:26">
      <c r="C140" s="256">
        <f>Temperaturverlauf!J112</f>
        <v>70.2</v>
      </c>
      <c r="D140" s="267">
        <f>Temperaturverlauf!I112</f>
        <v>1</v>
      </c>
      <c r="E140" s="2">
        <f t="shared" si="15"/>
        <v>954.99258602143573</v>
      </c>
      <c r="F140" s="23">
        <f t="shared" si="16"/>
        <v>1.0471285480508997E-2</v>
      </c>
      <c r="G140" s="254">
        <f t="shared" si="13"/>
        <v>1.0471285480508997E-2</v>
      </c>
      <c r="H140">
        <f t="shared" si="17"/>
        <v>1.0471285480508997E-2</v>
      </c>
      <c r="I140" s="9"/>
      <c r="J140" s="2"/>
      <c r="K140" s="256">
        <f>Temperaturverlauf!J112</f>
        <v>70.2</v>
      </c>
      <c r="L140" s="253">
        <f>Temperaturverlauf!I112</f>
        <v>1</v>
      </c>
      <c r="M140" s="28">
        <f t="shared" si="25"/>
        <v>1694.2366551579885</v>
      </c>
      <c r="N140" s="23">
        <f t="shared" si="21"/>
        <v>2.5380161543010781E-3</v>
      </c>
      <c r="O140" s="254">
        <f t="shared" si="14"/>
        <v>2.5380161543010781E-3</v>
      </c>
      <c r="P140">
        <f t="shared" si="18"/>
        <v>2.5380161543010781E-3</v>
      </c>
      <c r="Q140" s="16"/>
      <c r="S140" s="256" t="e">
        <f>Temperaturverlauf!K112</f>
        <v>#N/A</v>
      </c>
      <c r="T140" s="253">
        <f>Temperaturverlauf!I112</f>
        <v>1</v>
      </c>
      <c r="U140" s="28" t="str">
        <f t="shared" si="22"/>
        <v/>
      </c>
      <c r="V140" s="56" t="str">
        <f t="shared" si="23"/>
        <v/>
      </c>
      <c r="W140" s="254" t="e">
        <f t="shared" si="19"/>
        <v>#N/A</v>
      </c>
      <c r="X140">
        <f t="shared" si="20"/>
        <v>0</v>
      </c>
      <c r="Y140">
        <f t="shared" si="24"/>
        <v>0</v>
      </c>
      <c r="Z140"/>
    </row>
    <row r="141" spans="3:26">
      <c r="C141" s="256">
        <f>Temperaturverlauf!J113</f>
        <v>69</v>
      </c>
      <c r="D141" s="267">
        <f>Temperaturverlauf!I113</f>
        <v>1</v>
      </c>
      <c r="E141" s="2">
        <f t="shared" si="15"/>
        <v>1258.9254117941678</v>
      </c>
      <c r="F141" s="23">
        <f t="shared" si="16"/>
        <v>7.9432823472428121E-3</v>
      </c>
      <c r="G141" s="254">
        <f t="shared" si="13"/>
        <v>7.9432823472428121E-3</v>
      </c>
      <c r="H141">
        <f t="shared" si="17"/>
        <v>7.9432823472428121E-3</v>
      </c>
      <c r="I141" s="9"/>
      <c r="J141" s="2"/>
      <c r="K141" s="256">
        <f>Temperaturverlauf!J113</f>
        <v>69</v>
      </c>
      <c r="L141" s="253">
        <f>Temperaturverlauf!I113</f>
        <v>1</v>
      </c>
      <c r="M141" s="28">
        <f t="shared" si="25"/>
        <v>2311.029739473764</v>
      </c>
      <c r="N141" s="23">
        <f t="shared" si="21"/>
        <v>1.8606424342159857E-3</v>
      </c>
      <c r="O141" s="254">
        <f t="shared" si="14"/>
        <v>1.8606424342159857E-3</v>
      </c>
      <c r="P141">
        <f t="shared" si="18"/>
        <v>1.8606424342159857E-3</v>
      </c>
      <c r="Q141" s="16"/>
      <c r="S141" s="256" t="e">
        <f>Temperaturverlauf!K113</f>
        <v>#N/A</v>
      </c>
      <c r="T141" s="253">
        <f>Temperaturverlauf!I113</f>
        <v>1</v>
      </c>
      <c r="U141" s="28" t="str">
        <f t="shared" si="22"/>
        <v/>
      </c>
      <c r="V141" s="56" t="str">
        <f t="shared" si="23"/>
        <v/>
      </c>
      <c r="W141" s="254" t="e">
        <f t="shared" si="19"/>
        <v>#N/A</v>
      </c>
      <c r="X141">
        <f t="shared" si="20"/>
        <v>0</v>
      </c>
      <c r="Y141">
        <f t="shared" si="24"/>
        <v>0</v>
      </c>
      <c r="Z141"/>
    </row>
    <row r="142" spans="3:26">
      <c r="C142" s="256">
        <f>Temperaturverlauf!J114</f>
        <v>68</v>
      </c>
      <c r="D142" s="267">
        <f>Temperaturverlauf!I114</f>
        <v>1</v>
      </c>
      <c r="E142" s="2">
        <f t="shared" si="15"/>
        <v>1584.8931924611154</v>
      </c>
      <c r="F142" s="23">
        <f t="shared" si="16"/>
        <v>6.3095734448019251E-3</v>
      </c>
      <c r="G142" s="254">
        <f t="shared" si="13"/>
        <v>6.3095734448019251E-3</v>
      </c>
      <c r="H142">
        <f t="shared" si="17"/>
        <v>6.3095734448019251E-3</v>
      </c>
      <c r="I142" s="9"/>
      <c r="J142" s="2"/>
      <c r="K142" s="256">
        <f>Temperaturverlauf!J114</f>
        <v>68</v>
      </c>
      <c r="L142" s="253">
        <f>Temperaturverlauf!I114</f>
        <v>1</v>
      </c>
      <c r="M142" s="28">
        <f t="shared" si="25"/>
        <v>2993.4022777862642</v>
      </c>
      <c r="N142" s="23">
        <f t="shared" si="21"/>
        <v>1.4364925262166952E-3</v>
      </c>
      <c r="O142" s="254">
        <f t="shared" si="14"/>
        <v>1.4364925262166952E-3</v>
      </c>
      <c r="P142">
        <f t="shared" si="18"/>
        <v>1.4364925262166952E-3</v>
      </c>
      <c r="Q142" s="16"/>
      <c r="S142" s="256" t="e">
        <f>Temperaturverlauf!K114</f>
        <v>#N/A</v>
      </c>
      <c r="T142" s="253">
        <f>Temperaturverlauf!I114</f>
        <v>1</v>
      </c>
      <c r="U142" s="28" t="str">
        <f t="shared" si="22"/>
        <v/>
      </c>
      <c r="V142" s="56" t="str">
        <f t="shared" si="23"/>
        <v/>
      </c>
      <c r="W142" s="254" t="e">
        <f t="shared" si="19"/>
        <v>#N/A</v>
      </c>
      <c r="X142">
        <f t="shared" si="20"/>
        <v>0</v>
      </c>
      <c r="Y142">
        <f t="shared" si="24"/>
        <v>0</v>
      </c>
      <c r="Z142"/>
    </row>
    <row r="143" spans="3:26">
      <c r="C143" s="256">
        <f>Temperaturverlauf!J115</f>
        <v>66.900000000000006</v>
      </c>
      <c r="D143" s="267">
        <f>Temperaturverlauf!I115</f>
        <v>1</v>
      </c>
      <c r="E143" s="2">
        <f t="shared" si="15"/>
        <v>2041.7379446695279</v>
      </c>
      <c r="F143" s="23">
        <f t="shared" si="16"/>
        <v>4.8977881936844653E-3</v>
      </c>
      <c r="G143" s="254">
        <f t="shared" si="13"/>
        <v>4.8977881936844653E-3</v>
      </c>
      <c r="H143">
        <f t="shared" si="17"/>
        <v>4.8977881936844653E-3</v>
      </c>
      <c r="I143" s="9"/>
      <c r="J143" s="2"/>
      <c r="K143" s="256">
        <f>Temperaturverlauf!J115</f>
        <v>66.900000000000006</v>
      </c>
      <c r="L143" s="253">
        <f>Temperaturverlauf!I115</f>
        <v>1</v>
      </c>
      <c r="M143" s="28">
        <f t="shared" si="25"/>
        <v>3978.8777009520809</v>
      </c>
      <c r="N143" s="23">
        <f t="shared" si="21"/>
        <v>1.0807067528039577E-3</v>
      </c>
      <c r="O143" s="254">
        <f t="shared" si="14"/>
        <v>1.0807067528039577E-3</v>
      </c>
      <c r="P143">
        <f t="shared" si="18"/>
        <v>1.0807067528039577E-3</v>
      </c>
      <c r="Q143" s="16"/>
      <c r="S143" s="256" t="e">
        <f>Temperaturverlauf!K115</f>
        <v>#N/A</v>
      </c>
      <c r="T143" s="253">
        <f>Temperaturverlauf!I115</f>
        <v>1</v>
      </c>
      <c r="U143" s="28" t="str">
        <f t="shared" si="22"/>
        <v/>
      </c>
      <c r="V143" s="56" t="str">
        <f t="shared" si="23"/>
        <v/>
      </c>
      <c r="W143" s="254" t="e">
        <f t="shared" si="19"/>
        <v>#N/A</v>
      </c>
      <c r="X143">
        <f t="shared" si="20"/>
        <v>0</v>
      </c>
      <c r="Y143">
        <f t="shared" si="24"/>
        <v>0</v>
      </c>
      <c r="Z143"/>
    </row>
    <row r="144" spans="3:26">
      <c r="C144" s="256">
        <f>Temperaturverlauf!J116</f>
        <v>65.7</v>
      </c>
      <c r="D144" s="267">
        <f>Temperaturverlauf!I116</f>
        <v>1</v>
      </c>
      <c r="E144" s="2">
        <f t="shared" si="15"/>
        <v>2691.5348039269156</v>
      </c>
      <c r="F144" s="23">
        <f t="shared" si="16"/>
        <v>3.7153522909717253E-3</v>
      </c>
      <c r="G144" s="254">
        <f t="shared" si="13"/>
        <v>3.7153522909717253E-3</v>
      </c>
      <c r="H144">
        <f t="shared" si="17"/>
        <v>3.7153522909717253E-3</v>
      </c>
      <c r="I144" s="9"/>
      <c r="J144" s="2"/>
      <c r="K144" s="256">
        <f>Temperaturverlauf!J116</f>
        <v>65.7</v>
      </c>
      <c r="L144" s="253">
        <f>Temperaturverlauf!I116</f>
        <v>1</v>
      </c>
      <c r="M144" s="28">
        <f t="shared" si="25"/>
        <v>5427.4027590152637</v>
      </c>
      <c r="N144" s="23">
        <f t="shared" si="21"/>
        <v>7.9227582527525238E-4</v>
      </c>
      <c r="O144" s="254">
        <f t="shared" si="14"/>
        <v>7.9227582527525238E-4</v>
      </c>
      <c r="P144">
        <f t="shared" si="18"/>
        <v>7.9227582527525238E-4</v>
      </c>
      <c r="Q144" s="16"/>
      <c r="S144" s="256" t="e">
        <f>Temperaturverlauf!K116</f>
        <v>#N/A</v>
      </c>
      <c r="T144" s="253">
        <f>Temperaturverlauf!I116</f>
        <v>1</v>
      </c>
      <c r="U144" s="28" t="str">
        <f t="shared" si="22"/>
        <v/>
      </c>
      <c r="V144" s="56" t="str">
        <f t="shared" si="23"/>
        <v/>
      </c>
      <c r="W144" s="254" t="e">
        <f t="shared" si="19"/>
        <v>#N/A</v>
      </c>
      <c r="X144">
        <f t="shared" si="20"/>
        <v>0</v>
      </c>
      <c r="Y144">
        <f t="shared" si="24"/>
        <v>0</v>
      </c>
      <c r="Z144"/>
    </row>
    <row r="145" spans="3:26">
      <c r="C145" s="256">
        <f>Temperaturverlauf!J117</f>
        <v>64.7</v>
      </c>
      <c r="D145" s="267">
        <f>Temperaturverlauf!I117</f>
        <v>1</v>
      </c>
      <c r="E145" s="2">
        <f t="shared" si="15"/>
        <v>3388.4415613920246</v>
      </c>
      <c r="F145" s="23">
        <f t="shared" si="16"/>
        <v>2.9512092266663864E-3</v>
      </c>
      <c r="G145" s="254">
        <f t="shared" si="13"/>
        <v>2.9512092266663864E-3</v>
      </c>
      <c r="H145">
        <f t="shared" si="17"/>
        <v>2.9512092266663864E-3</v>
      </c>
      <c r="I145" s="9"/>
      <c r="J145" s="2"/>
      <c r="K145" s="256">
        <f>Temperaturverlauf!J117</f>
        <v>64.7</v>
      </c>
      <c r="L145" s="253">
        <f>Temperaturverlauf!I117</f>
        <v>1</v>
      </c>
      <c r="M145" s="28">
        <f t="shared" si="25"/>
        <v>7029.9397293775901</v>
      </c>
      <c r="N145" s="23">
        <f t="shared" si="21"/>
        <v>6.1166953992942822E-4</v>
      </c>
      <c r="O145" s="254">
        <f t="shared" si="14"/>
        <v>6.1166953992942822E-4</v>
      </c>
      <c r="P145">
        <f t="shared" si="18"/>
        <v>6.1166953992942822E-4</v>
      </c>
      <c r="Q145" s="16"/>
      <c r="S145" s="256" t="e">
        <f>Temperaturverlauf!K117</f>
        <v>#N/A</v>
      </c>
      <c r="T145" s="253">
        <f>Temperaturverlauf!I117</f>
        <v>1</v>
      </c>
      <c r="U145" s="28" t="str">
        <f t="shared" si="22"/>
        <v/>
      </c>
      <c r="V145" s="56" t="str">
        <f t="shared" si="23"/>
        <v/>
      </c>
      <c r="W145" s="254" t="e">
        <f t="shared" si="19"/>
        <v>#N/A</v>
      </c>
      <c r="X145">
        <f t="shared" si="20"/>
        <v>0</v>
      </c>
      <c r="Y145">
        <f t="shared" si="24"/>
        <v>0</v>
      </c>
      <c r="Z145"/>
    </row>
    <row r="146" spans="3:26">
      <c r="C146" s="256">
        <f>Temperaturverlauf!J118</f>
        <v>63.7</v>
      </c>
      <c r="D146" s="267">
        <f>Temperaturverlauf!I118</f>
        <v>1</v>
      </c>
      <c r="E146" s="2">
        <f t="shared" si="15"/>
        <v>4265.7951880159299</v>
      </c>
      <c r="F146" s="23">
        <f t="shared" si="16"/>
        <v>2.3442288153199204E-3</v>
      </c>
      <c r="G146" s="254">
        <f t="shared" si="13"/>
        <v>2.3442288153199204E-3</v>
      </c>
      <c r="H146">
        <f t="shared" si="17"/>
        <v>2.3442288153199204E-3</v>
      </c>
      <c r="I146" s="9"/>
      <c r="J146" s="2"/>
      <c r="K146" s="256">
        <f>Temperaturverlauf!J118</f>
        <v>63.7</v>
      </c>
      <c r="L146" s="253">
        <f>Temperaturverlauf!I118</f>
        <v>1</v>
      </c>
      <c r="M146" s="28">
        <f t="shared" si="25"/>
        <v>9105.6541762248144</v>
      </c>
      <c r="N146" s="23">
        <f t="shared" si="21"/>
        <v>4.7223405554182502E-4</v>
      </c>
      <c r="O146" s="254">
        <f t="shared" si="14"/>
        <v>4.7223405554182502E-4</v>
      </c>
      <c r="P146">
        <f t="shared" si="18"/>
        <v>4.7223405554182502E-4</v>
      </c>
      <c r="Q146" s="16"/>
      <c r="S146" s="256" t="e">
        <f>Temperaturverlauf!K118</f>
        <v>#N/A</v>
      </c>
      <c r="T146" s="253">
        <f>Temperaturverlauf!I118</f>
        <v>1</v>
      </c>
      <c r="U146" s="28" t="str">
        <f t="shared" si="22"/>
        <v/>
      </c>
      <c r="V146" s="56" t="str">
        <f t="shared" si="23"/>
        <v/>
      </c>
      <c r="W146" s="254" t="e">
        <f t="shared" si="19"/>
        <v>#N/A</v>
      </c>
      <c r="X146">
        <f t="shared" si="20"/>
        <v>0</v>
      </c>
      <c r="Y146">
        <f t="shared" si="24"/>
        <v>0</v>
      </c>
      <c r="Z146"/>
    </row>
    <row r="147" spans="3:26">
      <c r="C147" s="256">
        <f>Temperaturverlauf!J119</f>
        <v>62.8</v>
      </c>
      <c r="D147" s="267">
        <f>Temperaturverlauf!I119</f>
        <v>1</v>
      </c>
      <c r="E147" s="2">
        <f t="shared" si="15"/>
        <v>5248.0746024977288</v>
      </c>
      <c r="F147" s="23">
        <f t="shared" si="16"/>
        <v>1.905460717963246E-3</v>
      </c>
      <c r="G147" s="254">
        <f t="shared" si="13"/>
        <v>1.905460717963246E-3</v>
      </c>
      <c r="H147">
        <f t="shared" si="17"/>
        <v>1.905460717963246E-3</v>
      </c>
      <c r="I147" s="9"/>
      <c r="J147" s="2"/>
      <c r="K147" s="256">
        <f>Temperaturverlauf!J119</f>
        <v>62.8</v>
      </c>
      <c r="L147" s="253">
        <f>Temperaturverlauf!I119</f>
        <v>1</v>
      </c>
      <c r="M147" s="28">
        <f t="shared" si="25"/>
        <v>11493.03548806547</v>
      </c>
      <c r="N147" s="23">
        <f t="shared" si="21"/>
        <v>3.74139626077478E-4</v>
      </c>
      <c r="O147" s="254">
        <f t="shared" si="14"/>
        <v>3.74139626077478E-4</v>
      </c>
      <c r="P147">
        <f t="shared" si="18"/>
        <v>3.74139626077478E-4</v>
      </c>
      <c r="Q147" s="16"/>
      <c r="S147" s="256" t="e">
        <f>Temperaturverlauf!K119</f>
        <v>#N/A</v>
      </c>
      <c r="T147" s="253">
        <f>Temperaturverlauf!I119</f>
        <v>1</v>
      </c>
      <c r="U147" s="28" t="str">
        <f t="shared" si="22"/>
        <v/>
      </c>
      <c r="V147" s="56" t="str">
        <f t="shared" si="23"/>
        <v/>
      </c>
      <c r="W147" s="254" t="e">
        <f t="shared" si="19"/>
        <v>#N/A</v>
      </c>
      <c r="X147">
        <f t="shared" si="20"/>
        <v>0</v>
      </c>
      <c r="Y147">
        <f t="shared" si="24"/>
        <v>0</v>
      </c>
      <c r="Z147"/>
    </row>
    <row r="148" spans="3:26">
      <c r="C148" s="256">
        <f>Temperaturverlauf!J120</f>
        <v>61.8</v>
      </c>
      <c r="D148" s="267">
        <f>Temperaturverlauf!I120</f>
        <v>1</v>
      </c>
      <c r="E148" s="2">
        <f t="shared" si="15"/>
        <v>6606.93448007597</v>
      </c>
      <c r="F148" s="23">
        <f t="shared" si="16"/>
        <v>1.5135612484362059E-3</v>
      </c>
      <c r="G148" s="254">
        <f t="shared" si="13"/>
        <v>1.5135612484362059E-3</v>
      </c>
      <c r="H148">
        <f t="shared" si="17"/>
        <v>1.5135612484362059E-3</v>
      </c>
      <c r="I148" s="9"/>
      <c r="J148" s="2"/>
      <c r="K148" s="256">
        <f>Temperaturverlauf!J120</f>
        <v>61.8</v>
      </c>
      <c r="L148" s="253">
        <f>Temperaturverlauf!I120</f>
        <v>1</v>
      </c>
      <c r="M148" s="28">
        <f t="shared" si="25"/>
        <v>14886.558152422323</v>
      </c>
      <c r="N148" s="23">
        <f t="shared" si="21"/>
        <v>2.888511874922753E-4</v>
      </c>
      <c r="O148" s="254">
        <f t="shared" si="14"/>
        <v>2.888511874922753E-4</v>
      </c>
      <c r="P148">
        <f t="shared" si="18"/>
        <v>2.888511874922753E-4</v>
      </c>
      <c r="Q148" s="16"/>
      <c r="S148" s="256" t="e">
        <f>Temperaturverlauf!K120</f>
        <v>#N/A</v>
      </c>
      <c r="T148" s="253">
        <f>Temperaturverlauf!I120</f>
        <v>1</v>
      </c>
      <c r="U148" s="28" t="str">
        <f t="shared" si="22"/>
        <v/>
      </c>
      <c r="V148" s="56" t="str">
        <f t="shared" si="23"/>
        <v/>
      </c>
      <c r="W148" s="254" t="e">
        <f t="shared" si="19"/>
        <v>#N/A</v>
      </c>
      <c r="X148">
        <f t="shared" si="20"/>
        <v>0</v>
      </c>
      <c r="Y148">
        <f t="shared" si="24"/>
        <v>0</v>
      </c>
      <c r="Z148"/>
    </row>
    <row r="149" spans="3:26">
      <c r="C149" s="256">
        <f>Temperaturverlauf!J121</f>
        <v>60.9</v>
      </c>
      <c r="D149" s="267">
        <f>Temperaturverlauf!I121</f>
        <v>1</v>
      </c>
      <c r="E149" s="2">
        <f t="shared" si="15"/>
        <v>8128.3051616409975</v>
      </c>
      <c r="F149" s="23">
        <f t="shared" si="16"/>
        <v>1.2302687708123808E-3</v>
      </c>
      <c r="G149" s="254">
        <f t="shared" si="13"/>
        <v>1.2302687708123808E-3</v>
      </c>
      <c r="H149">
        <f t="shared" si="17"/>
        <v>1.2302687708123808E-3</v>
      </c>
      <c r="I149" s="9"/>
      <c r="J149" s="2"/>
      <c r="K149" s="256">
        <f>Temperaturverlauf!J121</f>
        <v>60.9</v>
      </c>
      <c r="L149" s="253">
        <f>Temperaturverlauf!I121</f>
        <v>1</v>
      </c>
      <c r="M149" s="28">
        <f t="shared" si="25"/>
        <v>18789.615532255371</v>
      </c>
      <c r="N149" s="23">
        <f t="shared" si="21"/>
        <v>2.2884981295217903E-4</v>
      </c>
      <c r="O149" s="254">
        <f t="shared" si="14"/>
        <v>2.2884981295217903E-4</v>
      </c>
      <c r="P149">
        <f t="shared" si="18"/>
        <v>2.2884981295217903E-4</v>
      </c>
      <c r="Q149" s="16"/>
      <c r="S149" s="256" t="e">
        <f>Temperaturverlauf!K121</f>
        <v>#N/A</v>
      </c>
      <c r="T149" s="253">
        <f>Temperaturverlauf!I121</f>
        <v>1</v>
      </c>
      <c r="U149" s="28" t="str">
        <f t="shared" si="22"/>
        <v/>
      </c>
      <c r="V149" s="56" t="str">
        <f t="shared" si="23"/>
        <v/>
      </c>
      <c r="W149" s="254" t="e">
        <f t="shared" si="19"/>
        <v>#N/A</v>
      </c>
      <c r="X149">
        <f t="shared" si="20"/>
        <v>0</v>
      </c>
      <c r="Y149">
        <f t="shared" si="24"/>
        <v>0</v>
      </c>
      <c r="Z149"/>
    </row>
    <row r="150" spans="3:26">
      <c r="C150" s="256">
        <f>Temperaturverlauf!J122</f>
        <v>60</v>
      </c>
      <c r="D150" s="267">
        <f>Temperaturverlauf!I122</f>
        <v>1</v>
      </c>
      <c r="E150" s="2">
        <f t="shared" si="15"/>
        <v>10000</v>
      </c>
      <c r="F150" s="23">
        <f t="shared" si="16"/>
        <v>1E-3</v>
      </c>
      <c r="G150" s="254">
        <f t="shared" si="13"/>
        <v>1E-3</v>
      </c>
      <c r="H150">
        <f>IF(ISNA(G150),0,G150)</f>
        <v>1E-3</v>
      </c>
      <c r="I150" s="9"/>
      <c r="J150" s="2"/>
      <c r="K150" s="256">
        <f>Temperaturverlauf!J122</f>
        <v>60</v>
      </c>
      <c r="L150" s="253">
        <f>Temperaturverlauf!I122</f>
        <v>1</v>
      </c>
      <c r="M150" s="28">
        <f t="shared" si="25"/>
        <v>23716.00260013928</v>
      </c>
      <c r="N150" s="23">
        <f t="shared" si="21"/>
        <v>1.8131217442077471E-4</v>
      </c>
      <c r="O150" s="254">
        <f t="shared" si="14"/>
        <v>1.8131217442077471E-4</v>
      </c>
      <c r="P150">
        <f t="shared" si="18"/>
        <v>1.8131217442077471E-4</v>
      </c>
      <c r="Q150" s="16"/>
      <c r="S150" s="256" t="e">
        <f>Temperaturverlauf!K122</f>
        <v>#N/A</v>
      </c>
      <c r="T150" s="253">
        <f>Temperaturverlauf!I122</f>
        <v>1</v>
      </c>
      <c r="U150" s="28" t="str">
        <f t="shared" si="22"/>
        <v/>
      </c>
      <c r="V150" s="56" t="str">
        <f t="shared" si="23"/>
        <v/>
      </c>
      <c r="W150" s="254" t="e">
        <f t="shared" si="19"/>
        <v>#N/A</v>
      </c>
      <c r="X150">
        <f t="shared" si="20"/>
        <v>0</v>
      </c>
      <c r="Y150">
        <f t="shared" si="24"/>
        <v>0</v>
      </c>
      <c r="Z150"/>
    </row>
    <row r="151" spans="3:26">
      <c r="C151" s="256" t="e">
        <f>Temperaturverlauf!J123</f>
        <v>#N/A</v>
      </c>
      <c r="D151" s="267">
        <f>Temperaturverlauf!I123</f>
        <v>0</v>
      </c>
      <c r="E151" s="2" t="str">
        <f t="shared" si="15"/>
        <v/>
      </c>
      <c r="F151" s="23" t="str">
        <f t="shared" si="16"/>
        <v/>
      </c>
      <c r="G151" s="254" t="e">
        <f t="shared" si="13"/>
        <v>#N/A</v>
      </c>
      <c r="H151">
        <f>IF(ISNA(G151),0,G151)</f>
        <v>0</v>
      </c>
      <c r="I151" s="9"/>
      <c r="J151" s="2"/>
      <c r="K151" s="256" t="e">
        <f>Temperaturverlauf!J123</f>
        <v>#N/A</v>
      </c>
      <c r="L151" s="253">
        <f>Temperaturverlauf!I123</f>
        <v>0</v>
      </c>
      <c r="M151" s="28" t="str">
        <f t="shared" si="25"/>
        <v/>
      </c>
      <c r="N151" s="23" t="str">
        <f t="shared" si="21"/>
        <v/>
      </c>
      <c r="O151" s="254" t="e">
        <f t="shared" si="14"/>
        <v>#N/A</v>
      </c>
      <c r="P151">
        <f t="shared" si="18"/>
        <v>0</v>
      </c>
      <c r="Q151" s="16"/>
      <c r="S151" s="256" t="e">
        <f>Temperaturverlauf!K123</f>
        <v>#N/A</v>
      </c>
      <c r="T151" s="253">
        <f>Temperaturverlauf!I123</f>
        <v>0</v>
      </c>
      <c r="U151" s="28" t="str">
        <f t="shared" si="22"/>
        <v/>
      </c>
      <c r="V151" s="56" t="str">
        <f t="shared" si="23"/>
        <v/>
      </c>
      <c r="W151" s="254" t="e">
        <f t="shared" si="19"/>
        <v>#N/A</v>
      </c>
      <c r="X151">
        <f t="shared" si="20"/>
        <v>0</v>
      </c>
      <c r="Y151">
        <f t="shared" si="24"/>
        <v>0</v>
      </c>
      <c r="Z151"/>
    </row>
    <row r="152" spans="3:26">
      <c r="C152" s="256" t="e">
        <f>Temperaturverlauf!J124</f>
        <v>#N/A</v>
      </c>
      <c r="D152" s="267">
        <f>Temperaturverlauf!I124</f>
        <v>0</v>
      </c>
      <c r="E152" s="2" t="str">
        <f t="shared" si="15"/>
        <v/>
      </c>
      <c r="F152" s="23" t="str">
        <f t="shared" si="16"/>
        <v/>
      </c>
      <c r="G152" s="254" t="e">
        <f t="shared" si="13"/>
        <v>#N/A</v>
      </c>
      <c r="H152">
        <f t="shared" ref="H152:H215" si="26">IF(ISNA(G152),0,G152)</f>
        <v>0</v>
      </c>
      <c r="I152" s="9"/>
      <c r="J152" s="2"/>
      <c r="K152" s="256" t="e">
        <f>Temperaturverlauf!J124</f>
        <v>#N/A</v>
      </c>
      <c r="L152" s="253">
        <f>Temperaturverlauf!I124</f>
        <v>0</v>
      </c>
      <c r="M152" s="28" t="str">
        <f t="shared" si="25"/>
        <v/>
      </c>
      <c r="N152" s="23" t="str">
        <f t="shared" si="21"/>
        <v/>
      </c>
      <c r="O152" s="254" t="e">
        <f t="shared" si="14"/>
        <v>#N/A</v>
      </c>
      <c r="P152">
        <f t="shared" si="18"/>
        <v>0</v>
      </c>
      <c r="Q152" s="16"/>
      <c r="S152" s="256" t="e">
        <f>Temperaturverlauf!K124</f>
        <v>#N/A</v>
      </c>
      <c r="T152" s="253">
        <f>Temperaturverlauf!I124</f>
        <v>0</v>
      </c>
      <c r="U152" s="28" t="str">
        <f t="shared" si="22"/>
        <v/>
      </c>
      <c r="V152" s="56" t="str">
        <f t="shared" si="23"/>
        <v/>
      </c>
      <c r="W152" s="254" t="e">
        <f t="shared" si="19"/>
        <v>#N/A</v>
      </c>
      <c r="X152">
        <f t="shared" si="20"/>
        <v>0</v>
      </c>
      <c r="Y152">
        <f t="shared" si="24"/>
        <v>0</v>
      </c>
      <c r="Z152"/>
    </row>
    <row r="153" spans="3:26">
      <c r="C153" s="256" t="e">
        <f>Temperaturverlauf!J125</f>
        <v>#N/A</v>
      </c>
      <c r="D153" s="267">
        <f>Temperaturverlauf!I125</f>
        <v>0</v>
      </c>
      <c r="E153" s="2" t="str">
        <f t="shared" si="15"/>
        <v/>
      </c>
      <c r="F153" s="23" t="str">
        <f t="shared" si="16"/>
        <v/>
      </c>
      <c r="G153" s="254" t="e">
        <f t="shared" si="13"/>
        <v>#N/A</v>
      </c>
      <c r="H153">
        <f t="shared" si="26"/>
        <v>0</v>
      </c>
      <c r="I153" s="9"/>
      <c r="J153" s="2"/>
      <c r="K153" s="256" t="e">
        <f>Temperaturverlauf!J125</f>
        <v>#N/A</v>
      </c>
      <c r="L153" s="253">
        <f>Temperaturverlauf!I125</f>
        <v>0</v>
      </c>
      <c r="M153" s="28" t="str">
        <f t="shared" si="25"/>
        <v/>
      </c>
      <c r="N153" s="23" t="str">
        <f t="shared" si="21"/>
        <v/>
      </c>
      <c r="O153" s="254" t="e">
        <f t="shared" si="14"/>
        <v>#N/A</v>
      </c>
      <c r="P153">
        <f t="shared" si="18"/>
        <v>0</v>
      </c>
      <c r="Q153" s="16"/>
      <c r="S153" s="256" t="e">
        <f>Temperaturverlauf!K125</f>
        <v>#N/A</v>
      </c>
      <c r="T153" s="253">
        <f>Temperaturverlauf!I125</f>
        <v>0</v>
      </c>
      <c r="U153" s="28" t="str">
        <f t="shared" si="22"/>
        <v/>
      </c>
      <c r="V153" s="56" t="str">
        <f t="shared" si="23"/>
        <v/>
      </c>
      <c r="W153" s="254" t="e">
        <f t="shared" si="19"/>
        <v>#N/A</v>
      </c>
      <c r="X153">
        <f t="shared" si="20"/>
        <v>0</v>
      </c>
      <c r="Y153">
        <f t="shared" si="24"/>
        <v>0</v>
      </c>
      <c r="Z153"/>
    </row>
    <row r="154" spans="3:26">
      <c r="C154" s="256" t="e">
        <f>Temperaturverlauf!J126</f>
        <v>#N/A</v>
      </c>
      <c r="D154" s="267">
        <f>Temperaturverlauf!I126</f>
        <v>0</v>
      </c>
      <c r="E154" s="2" t="str">
        <f t="shared" si="15"/>
        <v/>
      </c>
      <c r="F154" s="23" t="str">
        <f t="shared" si="16"/>
        <v/>
      </c>
      <c r="G154" s="254" t="e">
        <f t="shared" si="13"/>
        <v>#N/A</v>
      </c>
      <c r="H154">
        <f t="shared" si="26"/>
        <v>0</v>
      </c>
      <c r="I154" s="9"/>
      <c r="J154" s="2"/>
      <c r="K154" s="256" t="e">
        <f>Temperaturverlauf!J126</f>
        <v>#N/A</v>
      </c>
      <c r="L154" s="253">
        <f>Temperaturverlauf!I126</f>
        <v>0</v>
      </c>
      <c r="M154" s="28" t="str">
        <f t="shared" si="25"/>
        <v/>
      </c>
      <c r="N154" s="23" t="str">
        <f t="shared" si="21"/>
        <v/>
      </c>
      <c r="O154" s="254" t="e">
        <f t="shared" si="14"/>
        <v>#N/A</v>
      </c>
      <c r="P154">
        <f t="shared" si="18"/>
        <v>0</v>
      </c>
      <c r="Q154" s="16"/>
      <c r="S154" s="256" t="e">
        <f>Temperaturverlauf!K126</f>
        <v>#N/A</v>
      </c>
      <c r="T154" s="253">
        <f>Temperaturverlauf!I126</f>
        <v>0</v>
      </c>
      <c r="U154" s="28" t="str">
        <f t="shared" si="22"/>
        <v/>
      </c>
      <c r="V154" s="56" t="str">
        <f t="shared" si="23"/>
        <v/>
      </c>
      <c r="W154" s="254" t="e">
        <f t="shared" si="19"/>
        <v>#N/A</v>
      </c>
      <c r="X154">
        <f t="shared" si="20"/>
        <v>0</v>
      </c>
      <c r="Y154">
        <f t="shared" si="24"/>
        <v>0</v>
      </c>
      <c r="Z154"/>
    </row>
    <row r="155" spans="3:26">
      <c r="C155" s="256" t="e">
        <f>Temperaturverlauf!J127</f>
        <v>#N/A</v>
      </c>
      <c r="D155" s="267">
        <f>Temperaturverlauf!I127</f>
        <v>0</v>
      </c>
      <c r="E155" s="2" t="str">
        <f t="shared" si="15"/>
        <v/>
      </c>
      <c r="F155" s="23" t="str">
        <f t="shared" si="16"/>
        <v/>
      </c>
      <c r="G155" s="254" t="e">
        <f t="shared" si="13"/>
        <v>#N/A</v>
      </c>
      <c r="H155">
        <f t="shared" si="26"/>
        <v>0</v>
      </c>
      <c r="I155" s="9"/>
      <c r="J155" s="2"/>
      <c r="K155" s="256" t="e">
        <f>Temperaturverlauf!J127</f>
        <v>#N/A</v>
      </c>
      <c r="L155" s="253">
        <f>Temperaturverlauf!I127</f>
        <v>0</v>
      </c>
      <c r="M155" s="28" t="str">
        <f t="shared" si="25"/>
        <v/>
      </c>
      <c r="N155" s="23" t="str">
        <f t="shared" si="21"/>
        <v/>
      </c>
      <c r="O155" s="254" t="e">
        <f t="shared" si="14"/>
        <v>#N/A</v>
      </c>
      <c r="P155">
        <f t="shared" si="18"/>
        <v>0</v>
      </c>
      <c r="Q155" s="16"/>
      <c r="S155" s="256" t="e">
        <f>Temperaturverlauf!K127</f>
        <v>#N/A</v>
      </c>
      <c r="T155" s="253">
        <f>Temperaturverlauf!I127</f>
        <v>0</v>
      </c>
      <c r="U155" s="28" t="str">
        <f t="shared" si="22"/>
        <v/>
      </c>
      <c r="V155" s="56" t="str">
        <f t="shared" si="23"/>
        <v/>
      </c>
      <c r="W155" s="254" t="e">
        <f t="shared" si="19"/>
        <v>#N/A</v>
      </c>
      <c r="X155">
        <f t="shared" si="20"/>
        <v>0</v>
      </c>
      <c r="Y155">
        <f t="shared" si="24"/>
        <v>0</v>
      </c>
      <c r="Z155"/>
    </row>
    <row r="156" spans="3:26">
      <c r="C156" s="256" t="e">
        <f>Temperaturverlauf!J128</f>
        <v>#N/A</v>
      </c>
      <c r="D156" s="267">
        <f>Temperaturverlauf!I128</f>
        <v>0</v>
      </c>
      <c r="E156" s="2" t="str">
        <f t="shared" si="15"/>
        <v/>
      </c>
      <c r="F156" s="23" t="str">
        <f t="shared" si="16"/>
        <v/>
      </c>
      <c r="G156" s="254" t="e">
        <f t="shared" si="13"/>
        <v>#N/A</v>
      </c>
      <c r="H156">
        <f t="shared" si="26"/>
        <v>0</v>
      </c>
      <c r="I156" s="9"/>
      <c r="J156" s="2"/>
      <c r="K156" s="256" t="e">
        <f>Temperaturverlauf!J128</f>
        <v>#N/A</v>
      </c>
      <c r="L156" s="253">
        <f>Temperaturverlauf!I128</f>
        <v>0</v>
      </c>
      <c r="M156" s="28" t="str">
        <f t="shared" si="25"/>
        <v/>
      </c>
      <c r="N156" s="23" t="str">
        <f t="shared" si="21"/>
        <v/>
      </c>
      <c r="O156" s="254" t="e">
        <f t="shared" si="14"/>
        <v>#N/A</v>
      </c>
      <c r="P156">
        <f t="shared" si="18"/>
        <v>0</v>
      </c>
      <c r="Q156" s="16"/>
      <c r="S156" s="256" t="e">
        <f>Temperaturverlauf!K128</f>
        <v>#N/A</v>
      </c>
      <c r="T156" s="253">
        <f>Temperaturverlauf!I128</f>
        <v>0</v>
      </c>
      <c r="U156" s="28" t="str">
        <f t="shared" si="22"/>
        <v/>
      </c>
      <c r="V156" s="56" t="str">
        <f t="shared" si="23"/>
        <v/>
      </c>
      <c r="W156" s="254" t="e">
        <f t="shared" si="19"/>
        <v>#N/A</v>
      </c>
      <c r="X156">
        <f t="shared" si="20"/>
        <v>0</v>
      </c>
      <c r="Y156">
        <f t="shared" si="24"/>
        <v>0</v>
      </c>
      <c r="Z156"/>
    </row>
    <row r="157" spans="3:26">
      <c r="C157" s="256" t="e">
        <f>Temperaturverlauf!J129</f>
        <v>#N/A</v>
      </c>
      <c r="D157" s="267">
        <f>Temperaturverlauf!I129</f>
        <v>0</v>
      </c>
      <c r="E157" s="2" t="str">
        <f t="shared" si="15"/>
        <v/>
      </c>
      <c r="F157" s="23" t="str">
        <f t="shared" si="16"/>
        <v/>
      </c>
      <c r="G157" s="254" t="e">
        <f t="shared" si="13"/>
        <v>#N/A</v>
      </c>
      <c r="H157">
        <f t="shared" si="26"/>
        <v>0</v>
      </c>
      <c r="I157" s="9"/>
      <c r="J157" s="2"/>
      <c r="K157" s="256" t="e">
        <f>Temperaturverlauf!J129</f>
        <v>#N/A</v>
      </c>
      <c r="L157" s="253">
        <f>Temperaturverlauf!I129</f>
        <v>0</v>
      </c>
      <c r="M157" s="28" t="str">
        <f t="shared" si="25"/>
        <v/>
      </c>
      <c r="N157" s="23" t="str">
        <f t="shared" si="21"/>
        <v/>
      </c>
      <c r="O157" s="254" t="e">
        <f t="shared" si="14"/>
        <v>#N/A</v>
      </c>
      <c r="P157">
        <f t="shared" si="18"/>
        <v>0</v>
      </c>
      <c r="Q157" s="16"/>
      <c r="S157" s="256" t="e">
        <f>Temperaturverlauf!K129</f>
        <v>#N/A</v>
      </c>
      <c r="T157" s="253">
        <f>Temperaturverlauf!I129</f>
        <v>0</v>
      </c>
      <c r="U157" s="28" t="str">
        <f t="shared" si="22"/>
        <v/>
      </c>
      <c r="V157" s="56" t="str">
        <f t="shared" si="23"/>
        <v/>
      </c>
      <c r="W157" s="254" t="e">
        <f t="shared" si="19"/>
        <v>#N/A</v>
      </c>
      <c r="X157">
        <f t="shared" si="20"/>
        <v>0</v>
      </c>
      <c r="Y157">
        <f t="shared" si="24"/>
        <v>0</v>
      </c>
      <c r="Z157"/>
    </row>
    <row r="158" spans="3:26">
      <c r="C158" s="256" t="e">
        <f>Temperaturverlauf!J130</f>
        <v>#N/A</v>
      </c>
      <c r="D158" s="267">
        <f>Temperaturverlauf!I130</f>
        <v>0</v>
      </c>
      <c r="E158" s="2" t="str">
        <f t="shared" si="15"/>
        <v/>
      </c>
      <c r="F158" s="23" t="str">
        <f t="shared" si="16"/>
        <v/>
      </c>
      <c r="G158" s="254" t="e">
        <f t="shared" si="13"/>
        <v>#N/A</v>
      </c>
      <c r="H158">
        <f t="shared" si="26"/>
        <v>0</v>
      </c>
      <c r="I158" s="9"/>
      <c r="J158" s="2"/>
      <c r="K158" s="256" t="e">
        <f>Temperaturverlauf!J130</f>
        <v>#N/A</v>
      </c>
      <c r="L158" s="253">
        <f>Temperaturverlauf!I130</f>
        <v>0</v>
      </c>
      <c r="M158" s="28" t="str">
        <f t="shared" si="25"/>
        <v/>
      </c>
      <c r="N158" s="23" t="str">
        <f t="shared" si="21"/>
        <v/>
      </c>
      <c r="O158" s="254" t="e">
        <f t="shared" si="14"/>
        <v>#N/A</v>
      </c>
      <c r="P158">
        <f t="shared" si="18"/>
        <v>0</v>
      </c>
      <c r="Q158" s="16"/>
      <c r="S158" s="256" t="e">
        <f>Temperaturverlauf!K130</f>
        <v>#N/A</v>
      </c>
      <c r="T158" s="253">
        <f>Temperaturverlauf!I130</f>
        <v>0</v>
      </c>
      <c r="U158" s="28" t="str">
        <f t="shared" si="22"/>
        <v/>
      </c>
      <c r="V158" s="56" t="str">
        <f t="shared" si="23"/>
        <v/>
      </c>
      <c r="W158" s="254" t="e">
        <f t="shared" si="19"/>
        <v>#N/A</v>
      </c>
      <c r="X158">
        <f t="shared" si="20"/>
        <v>0</v>
      </c>
      <c r="Y158">
        <f t="shared" si="24"/>
        <v>0</v>
      </c>
      <c r="Z158"/>
    </row>
    <row r="159" spans="3:26">
      <c r="C159" s="256" t="e">
        <f>Temperaturverlauf!J131</f>
        <v>#N/A</v>
      </c>
      <c r="D159" s="267">
        <f>Temperaturverlauf!I131</f>
        <v>0</v>
      </c>
      <c r="E159" s="2" t="str">
        <f t="shared" si="15"/>
        <v/>
      </c>
      <c r="F159" s="23" t="str">
        <f t="shared" si="16"/>
        <v/>
      </c>
      <c r="G159" s="254" t="e">
        <f t="shared" si="13"/>
        <v>#N/A</v>
      </c>
      <c r="H159">
        <f t="shared" si="26"/>
        <v>0</v>
      </c>
      <c r="I159" s="9"/>
      <c r="J159" s="2"/>
      <c r="K159" s="256" t="e">
        <f>Temperaturverlauf!J131</f>
        <v>#N/A</v>
      </c>
      <c r="L159" s="253">
        <f>Temperaturverlauf!I131</f>
        <v>0</v>
      </c>
      <c r="M159" s="28" t="str">
        <f t="shared" si="25"/>
        <v/>
      </c>
      <c r="N159" s="23" t="str">
        <f t="shared" si="21"/>
        <v/>
      </c>
      <c r="O159" s="254" t="e">
        <f t="shared" si="14"/>
        <v>#N/A</v>
      </c>
      <c r="P159">
        <f t="shared" si="18"/>
        <v>0</v>
      </c>
      <c r="Q159" s="16"/>
      <c r="S159" s="256" t="e">
        <f>Temperaturverlauf!K131</f>
        <v>#N/A</v>
      </c>
      <c r="T159" s="253">
        <f>Temperaturverlauf!I131</f>
        <v>0</v>
      </c>
      <c r="U159" s="28" t="str">
        <f t="shared" si="22"/>
        <v/>
      </c>
      <c r="V159" s="56" t="str">
        <f t="shared" si="23"/>
        <v/>
      </c>
      <c r="W159" s="254" t="e">
        <f t="shared" si="19"/>
        <v>#N/A</v>
      </c>
      <c r="X159">
        <f t="shared" si="20"/>
        <v>0</v>
      </c>
      <c r="Y159">
        <f t="shared" si="24"/>
        <v>0</v>
      </c>
      <c r="Z159"/>
    </row>
    <row r="160" spans="3:26">
      <c r="C160" s="256" t="e">
        <f>Temperaturverlauf!J132</f>
        <v>#N/A</v>
      </c>
      <c r="D160" s="267">
        <f>Temperaturverlauf!I132</f>
        <v>0</v>
      </c>
      <c r="E160" s="2" t="str">
        <f t="shared" si="15"/>
        <v/>
      </c>
      <c r="F160" s="23" t="str">
        <f t="shared" si="16"/>
        <v/>
      </c>
      <c r="G160" s="254" t="e">
        <f t="shared" si="13"/>
        <v>#N/A</v>
      </c>
      <c r="H160">
        <f t="shared" si="26"/>
        <v>0</v>
      </c>
      <c r="I160" s="9"/>
      <c r="J160" s="2"/>
      <c r="K160" s="256" t="e">
        <f>Temperaturverlauf!J132</f>
        <v>#N/A</v>
      </c>
      <c r="L160" s="253">
        <f>Temperaturverlauf!I132</f>
        <v>0</v>
      </c>
      <c r="M160" s="28" t="str">
        <f t="shared" si="25"/>
        <v/>
      </c>
      <c r="N160" s="23" t="str">
        <f t="shared" si="21"/>
        <v/>
      </c>
      <c r="O160" s="254" t="e">
        <f t="shared" si="14"/>
        <v>#N/A</v>
      </c>
      <c r="P160">
        <f t="shared" si="18"/>
        <v>0</v>
      </c>
      <c r="Q160" s="16"/>
      <c r="S160" s="256" t="e">
        <f>Temperaturverlauf!K132</f>
        <v>#N/A</v>
      </c>
      <c r="T160" s="253">
        <f>Temperaturverlauf!I132</f>
        <v>0</v>
      </c>
      <c r="U160" s="28" t="str">
        <f t="shared" si="22"/>
        <v/>
      </c>
      <c r="V160" s="56" t="str">
        <f t="shared" si="23"/>
        <v/>
      </c>
      <c r="W160" s="254" t="e">
        <f t="shared" si="19"/>
        <v>#N/A</v>
      </c>
      <c r="X160">
        <f t="shared" si="20"/>
        <v>0</v>
      </c>
      <c r="Y160">
        <f t="shared" si="24"/>
        <v>0</v>
      </c>
      <c r="Z160"/>
    </row>
    <row r="161" spans="3:26">
      <c r="C161" s="256" t="e">
        <f>Temperaturverlauf!J133</f>
        <v>#N/A</v>
      </c>
      <c r="D161" s="267">
        <f>Temperaturverlauf!I133</f>
        <v>0</v>
      </c>
      <c r="E161" s="2" t="str">
        <f t="shared" si="15"/>
        <v/>
      </c>
      <c r="F161" s="23" t="str">
        <f t="shared" si="16"/>
        <v/>
      </c>
      <c r="G161" s="254" t="e">
        <f t="shared" si="13"/>
        <v>#N/A</v>
      </c>
      <c r="H161">
        <f t="shared" si="26"/>
        <v>0</v>
      </c>
      <c r="I161" s="9"/>
      <c r="J161" s="2"/>
      <c r="K161" s="256" t="e">
        <f>Temperaturverlauf!J133</f>
        <v>#N/A</v>
      </c>
      <c r="L161" s="253">
        <f>Temperaturverlauf!I133</f>
        <v>0</v>
      </c>
      <c r="M161" s="28" t="str">
        <f t="shared" si="25"/>
        <v/>
      </c>
      <c r="N161" s="23" t="str">
        <f t="shared" si="21"/>
        <v/>
      </c>
      <c r="O161" s="254" t="e">
        <f t="shared" si="14"/>
        <v>#N/A</v>
      </c>
      <c r="P161">
        <f t="shared" si="18"/>
        <v>0</v>
      </c>
      <c r="Q161" s="16"/>
      <c r="S161" s="256" t="e">
        <f>Temperaturverlauf!K133</f>
        <v>#N/A</v>
      </c>
      <c r="T161" s="253">
        <f>Temperaturverlauf!I133</f>
        <v>0</v>
      </c>
      <c r="U161" s="28" t="str">
        <f t="shared" si="22"/>
        <v/>
      </c>
      <c r="V161" s="56" t="str">
        <f t="shared" si="23"/>
        <v/>
      </c>
      <c r="W161" s="254" t="e">
        <f t="shared" si="19"/>
        <v>#N/A</v>
      </c>
      <c r="X161">
        <f t="shared" si="20"/>
        <v>0</v>
      </c>
      <c r="Y161">
        <f t="shared" si="24"/>
        <v>0</v>
      </c>
      <c r="Z161"/>
    </row>
    <row r="162" spans="3:26">
      <c r="C162" s="256" t="e">
        <f>Temperaturverlauf!J134</f>
        <v>#N/A</v>
      </c>
      <c r="D162" s="267">
        <f>Temperaturverlauf!I134</f>
        <v>0</v>
      </c>
      <c r="E162" s="2" t="str">
        <f t="shared" si="15"/>
        <v/>
      </c>
      <c r="F162" s="23" t="str">
        <f t="shared" si="16"/>
        <v/>
      </c>
      <c r="G162" s="254" t="e">
        <f t="shared" si="13"/>
        <v>#N/A</v>
      </c>
      <c r="H162">
        <f t="shared" si="26"/>
        <v>0</v>
      </c>
      <c r="I162" s="9"/>
      <c r="J162" s="2"/>
      <c r="K162" s="256" t="e">
        <f>Temperaturverlauf!J134</f>
        <v>#N/A</v>
      </c>
      <c r="L162" s="253">
        <f>Temperaturverlauf!I134</f>
        <v>0</v>
      </c>
      <c r="M162" s="28" t="str">
        <f t="shared" si="25"/>
        <v/>
      </c>
      <c r="N162" s="23" t="str">
        <f t="shared" si="21"/>
        <v/>
      </c>
      <c r="O162" s="254" t="e">
        <f t="shared" si="14"/>
        <v>#N/A</v>
      </c>
      <c r="P162">
        <f t="shared" si="18"/>
        <v>0</v>
      </c>
      <c r="Q162" s="16"/>
      <c r="S162" s="256" t="e">
        <f>Temperaturverlauf!K134</f>
        <v>#N/A</v>
      </c>
      <c r="T162" s="253">
        <f>Temperaturverlauf!I134</f>
        <v>0</v>
      </c>
      <c r="U162" s="28" t="str">
        <f t="shared" si="22"/>
        <v/>
      </c>
      <c r="V162" s="56" t="str">
        <f t="shared" si="23"/>
        <v/>
      </c>
      <c r="W162" s="254" t="e">
        <f t="shared" si="19"/>
        <v>#N/A</v>
      </c>
      <c r="X162">
        <f t="shared" si="20"/>
        <v>0</v>
      </c>
      <c r="Y162">
        <f t="shared" si="24"/>
        <v>0</v>
      </c>
      <c r="Z162"/>
    </row>
    <row r="163" spans="3:26">
      <c r="C163" s="256" t="e">
        <f>Temperaturverlauf!J135</f>
        <v>#N/A</v>
      </c>
      <c r="D163" s="267">
        <f>Temperaturverlauf!I135</f>
        <v>0</v>
      </c>
      <c r="E163" s="2" t="str">
        <f t="shared" si="15"/>
        <v/>
      </c>
      <c r="F163" s="23" t="str">
        <f t="shared" si="16"/>
        <v/>
      </c>
      <c r="G163" s="254" t="e">
        <f t="shared" si="13"/>
        <v>#N/A</v>
      </c>
      <c r="H163">
        <f t="shared" si="26"/>
        <v>0</v>
      </c>
      <c r="I163" s="9"/>
      <c r="J163" s="2"/>
      <c r="K163" s="256" t="e">
        <f>Temperaturverlauf!J135</f>
        <v>#N/A</v>
      </c>
      <c r="L163" s="253">
        <f>Temperaturverlauf!I135</f>
        <v>0</v>
      </c>
      <c r="M163" s="28" t="str">
        <f t="shared" si="25"/>
        <v/>
      </c>
      <c r="N163" s="23" t="str">
        <f t="shared" si="21"/>
        <v/>
      </c>
      <c r="O163" s="254" t="e">
        <f t="shared" si="14"/>
        <v>#N/A</v>
      </c>
      <c r="P163">
        <f t="shared" si="18"/>
        <v>0</v>
      </c>
      <c r="Q163" s="16"/>
      <c r="S163" s="256" t="e">
        <f>Temperaturverlauf!K135</f>
        <v>#N/A</v>
      </c>
      <c r="T163" s="253">
        <f>Temperaturverlauf!I135</f>
        <v>0</v>
      </c>
      <c r="U163" s="28" t="str">
        <f t="shared" si="22"/>
        <v/>
      </c>
      <c r="V163" s="56" t="str">
        <f t="shared" si="23"/>
        <v/>
      </c>
      <c r="W163" s="254" t="e">
        <f t="shared" si="19"/>
        <v>#N/A</v>
      </c>
      <c r="X163">
        <f t="shared" si="20"/>
        <v>0</v>
      </c>
      <c r="Y163">
        <f t="shared" si="24"/>
        <v>0</v>
      </c>
      <c r="Z163"/>
    </row>
    <row r="164" spans="3:26">
      <c r="C164" s="256" t="e">
        <f>Temperaturverlauf!J136</f>
        <v>#N/A</v>
      </c>
      <c r="D164" s="267">
        <f>Temperaturverlauf!I136</f>
        <v>0</v>
      </c>
      <c r="E164" s="2" t="str">
        <f t="shared" si="15"/>
        <v/>
      </c>
      <c r="F164" s="23" t="str">
        <f t="shared" si="16"/>
        <v/>
      </c>
      <c r="G164" s="254" t="e">
        <f t="shared" si="13"/>
        <v>#N/A</v>
      </c>
      <c r="H164">
        <f t="shared" si="26"/>
        <v>0</v>
      </c>
      <c r="I164" s="9"/>
      <c r="J164" s="2"/>
      <c r="K164" s="256" t="e">
        <f>Temperaturverlauf!J136</f>
        <v>#N/A</v>
      </c>
      <c r="L164" s="253">
        <f>Temperaturverlauf!I136</f>
        <v>0</v>
      </c>
      <c r="M164" s="28" t="str">
        <f t="shared" si="25"/>
        <v/>
      </c>
      <c r="N164" s="23" t="str">
        <f t="shared" si="21"/>
        <v/>
      </c>
      <c r="O164" s="254" t="e">
        <f t="shared" si="14"/>
        <v>#N/A</v>
      </c>
      <c r="P164">
        <f t="shared" si="18"/>
        <v>0</v>
      </c>
      <c r="Q164" s="16"/>
      <c r="S164" s="256" t="e">
        <f>Temperaturverlauf!K136</f>
        <v>#N/A</v>
      </c>
      <c r="T164" s="253">
        <f>Temperaturverlauf!I136</f>
        <v>0</v>
      </c>
      <c r="U164" s="28" t="str">
        <f t="shared" si="22"/>
        <v/>
      </c>
      <c r="V164" s="56" t="str">
        <f t="shared" si="23"/>
        <v/>
      </c>
      <c r="W164" s="254" t="e">
        <f t="shared" si="19"/>
        <v>#N/A</v>
      </c>
      <c r="X164">
        <f t="shared" si="20"/>
        <v>0</v>
      </c>
      <c r="Y164">
        <f t="shared" si="24"/>
        <v>0</v>
      </c>
      <c r="Z164"/>
    </row>
    <row r="165" spans="3:26">
      <c r="C165" s="256" t="e">
        <f>Temperaturverlauf!J137</f>
        <v>#N/A</v>
      </c>
      <c r="D165" s="267">
        <f>Temperaturverlauf!I137</f>
        <v>0</v>
      </c>
      <c r="E165" s="2" t="str">
        <f t="shared" si="15"/>
        <v/>
      </c>
      <c r="F165" s="23" t="str">
        <f t="shared" si="16"/>
        <v/>
      </c>
      <c r="G165" s="254" t="e">
        <f t="shared" si="13"/>
        <v>#N/A</v>
      </c>
      <c r="H165">
        <f t="shared" si="26"/>
        <v>0</v>
      </c>
      <c r="I165" s="9"/>
      <c r="J165" s="2"/>
      <c r="K165" s="256" t="e">
        <f>Temperaturverlauf!J137</f>
        <v>#N/A</v>
      </c>
      <c r="L165" s="253">
        <f>Temperaturverlauf!I137</f>
        <v>0</v>
      </c>
      <c r="M165" s="28" t="str">
        <f t="shared" si="25"/>
        <v/>
      </c>
      <c r="N165" s="23" t="str">
        <f t="shared" si="21"/>
        <v/>
      </c>
      <c r="O165" s="254" t="e">
        <f t="shared" si="14"/>
        <v>#N/A</v>
      </c>
      <c r="P165">
        <f t="shared" si="18"/>
        <v>0</v>
      </c>
      <c r="Q165" s="16"/>
      <c r="S165" s="256" t="e">
        <f>Temperaturverlauf!K137</f>
        <v>#N/A</v>
      </c>
      <c r="T165" s="253">
        <f>Temperaturverlauf!I137</f>
        <v>0</v>
      </c>
      <c r="U165" s="28" t="str">
        <f t="shared" si="22"/>
        <v/>
      </c>
      <c r="V165" s="56" t="str">
        <f t="shared" si="23"/>
        <v/>
      </c>
      <c r="W165" s="254" t="e">
        <f t="shared" si="19"/>
        <v>#N/A</v>
      </c>
      <c r="X165">
        <f t="shared" si="20"/>
        <v>0</v>
      </c>
      <c r="Y165">
        <f t="shared" si="24"/>
        <v>0</v>
      </c>
      <c r="Z165"/>
    </row>
    <row r="166" spans="3:26">
      <c r="C166" s="256" t="e">
        <f>Temperaturverlauf!J138</f>
        <v>#N/A</v>
      </c>
      <c r="D166" s="267">
        <f>Temperaturverlauf!I138</f>
        <v>0</v>
      </c>
      <c r="E166" s="2" t="str">
        <f t="shared" si="15"/>
        <v/>
      </c>
      <c r="F166" s="23" t="str">
        <f t="shared" si="16"/>
        <v/>
      </c>
      <c r="G166" s="254" t="e">
        <f t="shared" si="13"/>
        <v>#N/A</v>
      </c>
      <c r="H166">
        <f t="shared" si="26"/>
        <v>0</v>
      </c>
      <c r="I166" s="9"/>
      <c r="J166" s="2"/>
      <c r="K166" s="256" t="e">
        <f>Temperaturverlauf!J138</f>
        <v>#N/A</v>
      </c>
      <c r="L166" s="253">
        <f>Temperaturverlauf!I138</f>
        <v>0</v>
      </c>
      <c r="M166" s="28" t="str">
        <f t="shared" si="25"/>
        <v/>
      </c>
      <c r="N166" s="23" t="str">
        <f t="shared" si="21"/>
        <v/>
      </c>
      <c r="O166" s="254" t="e">
        <f t="shared" si="14"/>
        <v>#N/A</v>
      </c>
      <c r="P166">
        <f t="shared" si="18"/>
        <v>0</v>
      </c>
      <c r="Q166" s="16"/>
      <c r="S166" s="256" t="e">
        <f>Temperaturverlauf!K138</f>
        <v>#N/A</v>
      </c>
      <c r="T166" s="253">
        <f>Temperaturverlauf!I138</f>
        <v>0</v>
      </c>
      <c r="U166" s="28" t="str">
        <f t="shared" si="22"/>
        <v/>
      </c>
      <c r="V166" s="56" t="str">
        <f t="shared" si="23"/>
        <v/>
      </c>
      <c r="W166" s="254" t="e">
        <f t="shared" si="19"/>
        <v>#N/A</v>
      </c>
      <c r="X166">
        <f t="shared" si="20"/>
        <v>0</v>
      </c>
      <c r="Y166">
        <f t="shared" si="24"/>
        <v>0</v>
      </c>
      <c r="Z166"/>
    </row>
    <row r="167" spans="3:26">
      <c r="C167" s="256" t="e">
        <f>Temperaturverlauf!J139</f>
        <v>#N/A</v>
      </c>
      <c r="D167" s="267">
        <f>Temperaturverlauf!I139</f>
        <v>0</v>
      </c>
      <c r="E167" s="2" t="str">
        <f t="shared" si="15"/>
        <v/>
      </c>
      <c r="F167" s="23" t="str">
        <f t="shared" si="16"/>
        <v/>
      </c>
      <c r="G167" s="254" t="e">
        <f t="shared" si="13"/>
        <v>#N/A</v>
      </c>
      <c r="H167">
        <f t="shared" si="26"/>
        <v>0</v>
      </c>
      <c r="I167" s="9"/>
      <c r="J167" s="2"/>
      <c r="K167" s="256" t="e">
        <f>Temperaturverlauf!J139</f>
        <v>#N/A</v>
      </c>
      <c r="L167" s="253">
        <f>Temperaturverlauf!I139</f>
        <v>0</v>
      </c>
      <c r="M167" s="28" t="str">
        <f t="shared" si="25"/>
        <v/>
      </c>
      <c r="N167" s="23" t="str">
        <f t="shared" si="21"/>
        <v/>
      </c>
      <c r="O167" s="254" t="e">
        <f t="shared" si="14"/>
        <v>#N/A</v>
      </c>
      <c r="P167">
        <f t="shared" si="18"/>
        <v>0</v>
      </c>
      <c r="Q167" s="16"/>
      <c r="S167" s="256" t="e">
        <f>Temperaturverlauf!K139</f>
        <v>#N/A</v>
      </c>
      <c r="T167" s="253">
        <f>Temperaturverlauf!I139</f>
        <v>0</v>
      </c>
      <c r="U167" s="28" t="str">
        <f t="shared" si="22"/>
        <v/>
      </c>
      <c r="V167" s="56" t="str">
        <f t="shared" si="23"/>
        <v/>
      </c>
      <c r="W167" s="254" t="e">
        <f t="shared" si="19"/>
        <v>#N/A</v>
      </c>
      <c r="X167">
        <f t="shared" si="20"/>
        <v>0</v>
      </c>
      <c r="Y167">
        <f t="shared" si="24"/>
        <v>0</v>
      </c>
      <c r="Z167"/>
    </row>
    <row r="168" spans="3:26">
      <c r="C168" s="256" t="e">
        <f>Temperaturverlauf!J140</f>
        <v>#N/A</v>
      </c>
      <c r="D168" s="267">
        <f>Temperaturverlauf!I140</f>
        <v>0</v>
      </c>
      <c r="E168" s="2" t="str">
        <f t="shared" si="15"/>
        <v/>
      </c>
      <c r="F168" s="23" t="str">
        <f t="shared" si="16"/>
        <v/>
      </c>
      <c r="G168" s="254" t="e">
        <f t="shared" si="13"/>
        <v>#N/A</v>
      </c>
      <c r="H168">
        <f t="shared" si="26"/>
        <v>0</v>
      </c>
      <c r="I168" s="9"/>
      <c r="J168" s="2"/>
      <c r="K168" s="256" t="e">
        <f>Temperaturverlauf!J140</f>
        <v>#N/A</v>
      </c>
      <c r="L168" s="253">
        <f>Temperaturverlauf!I140</f>
        <v>0</v>
      </c>
      <c r="M168" s="28" t="str">
        <f t="shared" si="25"/>
        <v/>
      </c>
      <c r="N168" s="23" t="str">
        <f t="shared" si="21"/>
        <v/>
      </c>
      <c r="O168" s="254" t="e">
        <f t="shared" si="14"/>
        <v>#N/A</v>
      </c>
      <c r="P168">
        <f t="shared" si="18"/>
        <v>0</v>
      </c>
      <c r="Q168" s="16"/>
      <c r="S168" s="256" t="e">
        <f>Temperaturverlauf!K140</f>
        <v>#N/A</v>
      </c>
      <c r="T168" s="253">
        <f>Temperaturverlauf!I140</f>
        <v>0</v>
      </c>
      <c r="U168" s="28" t="str">
        <f t="shared" si="22"/>
        <v/>
      </c>
      <c r="V168" s="56" t="str">
        <f t="shared" si="23"/>
        <v/>
      </c>
      <c r="W168" s="254" t="e">
        <f t="shared" si="19"/>
        <v>#N/A</v>
      </c>
      <c r="X168">
        <f t="shared" si="20"/>
        <v>0</v>
      </c>
      <c r="Y168">
        <f t="shared" si="24"/>
        <v>0</v>
      </c>
      <c r="Z168"/>
    </row>
    <row r="169" spans="3:26">
      <c r="C169" s="256" t="e">
        <f>Temperaturverlauf!J141</f>
        <v>#N/A</v>
      </c>
      <c r="D169" s="267">
        <f>Temperaturverlauf!I141</f>
        <v>0</v>
      </c>
      <c r="E169" s="2" t="str">
        <f t="shared" si="15"/>
        <v/>
      </c>
      <c r="F169" s="23" t="str">
        <f t="shared" si="16"/>
        <v/>
      </c>
      <c r="G169" s="254" t="e">
        <f t="shared" si="13"/>
        <v>#N/A</v>
      </c>
      <c r="H169">
        <f t="shared" si="26"/>
        <v>0</v>
      </c>
      <c r="I169" s="9"/>
      <c r="J169" s="2"/>
      <c r="K169" s="256" t="e">
        <f>Temperaturverlauf!J141</f>
        <v>#N/A</v>
      </c>
      <c r="L169" s="253">
        <f>Temperaturverlauf!I141</f>
        <v>0</v>
      </c>
      <c r="M169" s="28" t="str">
        <f t="shared" si="25"/>
        <v/>
      </c>
      <c r="N169" s="23" t="str">
        <f t="shared" si="21"/>
        <v/>
      </c>
      <c r="O169" s="254" t="e">
        <f t="shared" si="14"/>
        <v>#N/A</v>
      </c>
      <c r="P169">
        <f t="shared" si="18"/>
        <v>0</v>
      </c>
      <c r="Q169" s="16"/>
      <c r="S169" s="256" t="e">
        <f>Temperaturverlauf!K141</f>
        <v>#N/A</v>
      </c>
      <c r="T169" s="253">
        <f>Temperaturverlauf!I141</f>
        <v>0</v>
      </c>
      <c r="U169" s="28" t="str">
        <f t="shared" si="22"/>
        <v/>
      </c>
      <c r="V169" s="56" t="str">
        <f t="shared" si="23"/>
        <v/>
      </c>
      <c r="W169" s="254" t="e">
        <f t="shared" si="19"/>
        <v>#N/A</v>
      </c>
      <c r="X169">
        <f t="shared" si="20"/>
        <v>0</v>
      </c>
      <c r="Y169">
        <f t="shared" si="24"/>
        <v>0</v>
      </c>
      <c r="Z169"/>
    </row>
    <row r="170" spans="3:26">
      <c r="C170" s="256" t="e">
        <f>Temperaturverlauf!J142</f>
        <v>#N/A</v>
      </c>
      <c r="D170" s="267">
        <f>Temperaturverlauf!I142</f>
        <v>0</v>
      </c>
      <c r="E170" s="2" t="str">
        <f t="shared" si="15"/>
        <v/>
      </c>
      <c r="F170" s="23" t="str">
        <f t="shared" si="16"/>
        <v/>
      </c>
      <c r="G170" s="254" t="e">
        <f t="shared" si="13"/>
        <v>#N/A</v>
      </c>
      <c r="H170">
        <f t="shared" si="26"/>
        <v>0</v>
      </c>
      <c r="I170" s="9"/>
      <c r="J170" s="2"/>
      <c r="K170" s="256" t="e">
        <f>Temperaturverlauf!J142</f>
        <v>#N/A</v>
      </c>
      <c r="L170" s="253">
        <f>Temperaturverlauf!I142</f>
        <v>0</v>
      </c>
      <c r="M170" s="28" t="str">
        <f t="shared" si="25"/>
        <v/>
      </c>
      <c r="N170" s="23" t="str">
        <f t="shared" si="21"/>
        <v/>
      </c>
      <c r="O170" s="254" t="e">
        <f t="shared" si="14"/>
        <v>#N/A</v>
      </c>
      <c r="P170">
        <f t="shared" si="18"/>
        <v>0</v>
      </c>
      <c r="Q170" s="16"/>
      <c r="S170" s="256" t="e">
        <f>Temperaturverlauf!K142</f>
        <v>#N/A</v>
      </c>
      <c r="T170" s="253">
        <f>Temperaturverlauf!I142</f>
        <v>0</v>
      </c>
      <c r="U170" s="28" t="str">
        <f t="shared" si="22"/>
        <v/>
      </c>
      <c r="V170" s="56" t="str">
        <f t="shared" si="23"/>
        <v/>
      </c>
      <c r="W170" s="254" t="e">
        <f t="shared" si="19"/>
        <v>#N/A</v>
      </c>
      <c r="X170">
        <f t="shared" si="20"/>
        <v>0</v>
      </c>
      <c r="Y170">
        <f t="shared" si="24"/>
        <v>0</v>
      </c>
      <c r="Z170"/>
    </row>
    <row r="171" spans="3:26">
      <c r="C171" s="256" t="e">
        <f>Temperaturverlauf!J143</f>
        <v>#N/A</v>
      </c>
      <c r="D171" s="267">
        <f>Temperaturverlauf!I143</f>
        <v>0</v>
      </c>
      <c r="E171" s="2" t="str">
        <f t="shared" si="15"/>
        <v/>
      </c>
      <c r="F171" s="23" t="str">
        <f t="shared" si="16"/>
        <v/>
      </c>
      <c r="G171" s="254" t="e">
        <f t="shared" si="13"/>
        <v>#N/A</v>
      </c>
      <c r="H171">
        <f t="shared" si="26"/>
        <v>0</v>
      </c>
      <c r="I171" s="9"/>
      <c r="J171" s="2"/>
      <c r="K171" s="256" t="e">
        <f>Temperaturverlauf!J143</f>
        <v>#N/A</v>
      </c>
      <c r="L171" s="253">
        <f>Temperaturverlauf!I143</f>
        <v>0</v>
      </c>
      <c r="M171" s="28" t="str">
        <f t="shared" si="25"/>
        <v/>
      </c>
      <c r="N171" s="23" t="str">
        <f t="shared" si="21"/>
        <v/>
      </c>
      <c r="O171" s="254" t="e">
        <f t="shared" si="14"/>
        <v>#N/A</v>
      </c>
      <c r="P171">
        <f t="shared" si="18"/>
        <v>0</v>
      </c>
      <c r="Q171" s="16"/>
      <c r="S171" s="256" t="e">
        <f>Temperaturverlauf!K143</f>
        <v>#N/A</v>
      </c>
      <c r="T171" s="253">
        <f>Temperaturverlauf!I143</f>
        <v>0</v>
      </c>
      <c r="U171" s="28" t="str">
        <f t="shared" si="22"/>
        <v/>
      </c>
      <c r="V171" s="56" t="str">
        <f t="shared" si="23"/>
        <v/>
      </c>
      <c r="W171" s="254" t="e">
        <f t="shared" si="19"/>
        <v>#N/A</v>
      </c>
      <c r="X171">
        <f t="shared" si="20"/>
        <v>0</v>
      </c>
      <c r="Y171">
        <f t="shared" si="24"/>
        <v>0</v>
      </c>
      <c r="Z171"/>
    </row>
    <row r="172" spans="3:26">
      <c r="C172" s="256" t="e">
        <f>Temperaturverlauf!J144</f>
        <v>#N/A</v>
      </c>
      <c r="D172" s="267">
        <f>Temperaturverlauf!I144</f>
        <v>0</v>
      </c>
      <c r="E172" s="2" t="str">
        <f t="shared" si="15"/>
        <v/>
      </c>
      <c r="F172" s="23" t="str">
        <f t="shared" si="16"/>
        <v/>
      </c>
      <c r="G172" s="254" t="e">
        <f t="shared" si="13"/>
        <v>#N/A</v>
      </c>
      <c r="H172">
        <f t="shared" si="26"/>
        <v>0</v>
      </c>
      <c r="I172" s="9"/>
      <c r="J172" s="2"/>
      <c r="K172" s="256" t="e">
        <f>Temperaturverlauf!J144</f>
        <v>#N/A</v>
      </c>
      <c r="L172" s="253">
        <f>Temperaturverlauf!I144</f>
        <v>0</v>
      </c>
      <c r="M172" s="28" t="str">
        <f t="shared" si="25"/>
        <v/>
      </c>
      <c r="N172" s="23" t="str">
        <f t="shared" si="21"/>
        <v/>
      </c>
      <c r="O172" s="254" t="e">
        <f t="shared" si="14"/>
        <v>#N/A</v>
      </c>
      <c r="P172">
        <f t="shared" si="18"/>
        <v>0</v>
      </c>
      <c r="Q172" s="16"/>
      <c r="S172" s="256" t="e">
        <f>Temperaturverlauf!K144</f>
        <v>#N/A</v>
      </c>
      <c r="T172" s="253">
        <f>Temperaturverlauf!I144</f>
        <v>0</v>
      </c>
      <c r="U172" s="28" t="str">
        <f t="shared" si="22"/>
        <v/>
      </c>
      <c r="V172" s="56" t="str">
        <f t="shared" si="23"/>
        <v/>
      </c>
      <c r="W172" s="254" t="e">
        <f t="shared" si="19"/>
        <v>#N/A</v>
      </c>
      <c r="X172">
        <f t="shared" si="20"/>
        <v>0</v>
      </c>
      <c r="Y172">
        <f t="shared" si="24"/>
        <v>0</v>
      </c>
      <c r="Z172"/>
    </row>
    <row r="173" spans="3:26">
      <c r="C173" s="256" t="e">
        <f>Temperaturverlauf!J145</f>
        <v>#N/A</v>
      </c>
      <c r="D173" s="267">
        <f>Temperaturverlauf!I145</f>
        <v>0</v>
      </c>
      <c r="E173" s="2" t="str">
        <f t="shared" si="15"/>
        <v/>
      </c>
      <c r="F173" s="23" t="str">
        <f t="shared" si="16"/>
        <v/>
      </c>
      <c r="G173" s="254" t="e">
        <f t="shared" ref="G173:G236" si="27">IF(ISNUMBER(D173),10^((C173-$E$39)/$E$38)*D173,"")</f>
        <v>#N/A</v>
      </c>
      <c r="H173">
        <f t="shared" si="26"/>
        <v>0</v>
      </c>
      <c r="I173" s="9"/>
      <c r="J173" s="2"/>
      <c r="K173" s="256" t="e">
        <f>Temperaturverlauf!J145</f>
        <v>#N/A</v>
      </c>
      <c r="L173" s="253">
        <f>Temperaturverlauf!I145</f>
        <v>0</v>
      </c>
      <c r="M173" s="28" t="str">
        <f t="shared" si="25"/>
        <v/>
      </c>
      <c r="N173" s="23" t="str">
        <f t="shared" si="21"/>
        <v/>
      </c>
      <c r="O173" s="254" t="e">
        <f t="shared" si="14"/>
        <v>#N/A</v>
      </c>
      <c r="P173">
        <f t="shared" si="18"/>
        <v>0</v>
      </c>
      <c r="Q173" s="16"/>
      <c r="S173" s="256" t="e">
        <f>Temperaturverlauf!K145</f>
        <v>#N/A</v>
      </c>
      <c r="T173" s="253">
        <f>Temperaturverlauf!I145</f>
        <v>0</v>
      </c>
      <c r="U173" s="28" t="str">
        <f t="shared" si="22"/>
        <v/>
      </c>
      <c r="V173" s="56" t="str">
        <f t="shared" si="23"/>
        <v/>
      </c>
      <c r="W173" s="254" t="e">
        <f t="shared" si="19"/>
        <v>#N/A</v>
      </c>
      <c r="X173">
        <f t="shared" si="20"/>
        <v>0</v>
      </c>
      <c r="Y173">
        <f t="shared" si="24"/>
        <v>0</v>
      </c>
      <c r="Z173"/>
    </row>
    <row r="174" spans="3:26">
      <c r="C174" s="256" t="e">
        <f>Temperaturverlauf!J146</f>
        <v>#N/A</v>
      </c>
      <c r="D174" s="267">
        <f>Temperaturverlauf!I146</f>
        <v>0</v>
      </c>
      <c r="E174" s="2" t="str">
        <f t="shared" si="15"/>
        <v/>
      </c>
      <c r="F174" s="23" t="str">
        <f t="shared" si="16"/>
        <v/>
      </c>
      <c r="G174" s="254" t="e">
        <f t="shared" si="27"/>
        <v>#N/A</v>
      </c>
      <c r="H174">
        <f t="shared" si="26"/>
        <v>0</v>
      </c>
      <c r="I174" s="9"/>
      <c r="J174" s="2"/>
      <c r="K174" s="256" t="e">
        <f>Temperaturverlauf!J146</f>
        <v>#N/A</v>
      </c>
      <c r="L174" s="253">
        <f>Temperaturverlauf!I146</f>
        <v>0</v>
      </c>
      <c r="M174" s="28" t="str">
        <f t="shared" si="25"/>
        <v/>
      </c>
      <c r="N174" s="23" t="str">
        <f t="shared" si="21"/>
        <v/>
      </c>
      <c r="O174" s="254" t="e">
        <f t="shared" ref="O174:O237" si="28">IF(ISNUMBER(L174),10^((K174-$M$39)/$M$38)*L174,"")</f>
        <v>#N/A</v>
      </c>
      <c r="P174">
        <f t="shared" si="18"/>
        <v>0</v>
      </c>
      <c r="Q174" s="16"/>
      <c r="S174" s="256" t="e">
        <f>Temperaturverlauf!K146</f>
        <v>#N/A</v>
      </c>
      <c r="T174" s="253">
        <f>Temperaturverlauf!I146</f>
        <v>0</v>
      </c>
      <c r="U174" s="28" t="str">
        <f t="shared" si="22"/>
        <v/>
      </c>
      <c r="V174" s="56" t="str">
        <f t="shared" si="23"/>
        <v/>
      </c>
      <c r="W174" s="254" t="e">
        <f t="shared" si="19"/>
        <v>#N/A</v>
      </c>
      <c r="X174">
        <f t="shared" si="20"/>
        <v>0</v>
      </c>
      <c r="Y174">
        <f t="shared" si="24"/>
        <v>0</v>
      </c>
      <c r="Z174"/>
    </row>
    <row r="175" spans="3:26">
      <c r="C175" s="256" t="e">
        <f>Temperaturverlauf!J147</f>
        <v>#N/A</v>
      </c>
      <c r="D175" s="267">
        <f>Temperaturverlauf!I147</f>
        <v>0</v>
      </c>
      <c r="E175" s="2" t="str">
        <f t="shared" ref="E175:E238" si="29">IF(ISNUMBER(C175),E$37/10^(($C175-E$39)/E$38),"")</f>
        <v/>
      </c>
      <c r="F175" s="23" t="str">
        <f t="shared" ref="F175:F238" si="30">IF(ISNUMBER(C175),10^((C175-$E$39)/$E$38),"")</f>
        <v/>
      </c>
      <c r="G175" s="254" t="e">
        <f t="shared" si="27"/>
        <v>#N/A</v>
      </c>
      <c r="H175">
        <f t="shared" si="26"/>
        <v>0</v>
      </c>
      <c r="I175" s="9"/>
      <c r="J175" s="2"/>
      <c r="K175" s="256" t="e">
        <f>Temperaturverlauf!J147</f>
        <v>#N/A</v>
      </c>
      <c r="L175" s="253">
        <f>Temperaturverlauf!I147</f>
        <v>0</v>
      </c>
      <c r="M175" s="28" t="str">
        <f t="shared" si="25"/>
        <v/>
      </c>
      <c r="N175" s="23" t="str">
        <f t="shared" si="21"/>
        <v/>
      </c>
      <c r="O175" s="254" t="e">
        <f t="shared" si="28"/>
        <v>#N/A</v>
      </c>
      <c r="P175">
        <f t="shared" ref="P175:P238" si="31">IF(ISNA(O175),0,O175)</f>
        <v>0</v>
      </c>
      <c r="Q175" s="16"/>
      <c r="S175" s="256" t="e">
        <f>Temperaturverlauf!K147</f>
        <v>#N/A</v>
      </c>
      <c r="T175" s="253">
        <f>Temperaturverlauf!I147</f>
        <v>0</v>
      </c>
      <c r="U175" s="28" t="str">
        <f t="shared" si="22"/>
        <v/>
      </c>
      <c r="V175" s="56" t="str">
        <f t="shared" si="23"/>
        <v/>
      </c>
      <c r="W175" s="254" t="e">
        <f t="shared" ref="W175:W238" si="32">IF(ISNUMBER(T175),10^((S175-$U$39)/$U$38)*T175,"")</f>
        <v>#N/A</v>
      </c>
      <c r="X175">
        <f t="shared" ref="X175:X238" si="33">IF(ISNA(W175),0,W175)</f>
        <v>0</v>
      </c>
      <c r="Y175">
        <f t="shared" si="24"/>
        <v>0</v>
      </c>
      <c r="Z175"/>
    </row>
    <row r="176" spans="3:26">
      <c r="C176" s="256" t="e">
        <f>Temperaturverlauf!J148</f>
        <v>#N/A</v>
      </c>
      <c r="D176" s="267">
        <f>Temperaturverlauf!I148</f>
        <v>0</v>
      </c>
      <c r="E176" s="2" t="str">
        <f t="shared" si="29"/>
        <v/>
      </c>
      <c r="F176" s="23" t="str">
        <f t="shared" si="30"/>
        <v/>
      </c>
      <c r="G176" s="254" t="e">
        <f t="shared" si="27"/>
        <v>#N/A</v>
      </c>
      <c r="H176">
        <f t="shared" si="26"/>
        <v>0</v>
      </c>
      <c r="I176" s="9"/>
      <c r="J176" s="2"/>
      <c r="K176" s="256" t="e">
        <f>Temperaturverlauf!J148</f>
        <v>#N/A</v>
      </c>
      <c r="L176" s="253">
        <f>Temperaturverlauf!I148</f>
        <v>0</v>
      </c>
      <c r="M176" s="28" t="str">
        <f t="shared" si="25"/>
        <v/>
      </c>
      <c r="N176" s="23" t="str">
        <f t="shared" ref="N176:N239" si="34">IF(ISNUMBER(K176),10^((K176-$M$39)/$M$38),"")</f>
        <v/>
      </c>
      <c r="O176" s="254" t="e">
        <f t="shared" si="28"/>
        <v>#N/A</v>
      </c>
      <c r="P176">
        <f t="shared" si="31"/>
        <v>0</v>
      </c>
      <c r="Q176" s="16"/>
      <c r="S176" s="256" t="e">
        <f>Temperaturverlauf!K148</f>
        <v>#N/A</v>
      </c>
      <c r="T176" s="253">
        <f>Temperaturverlauf!I148</f>
        <v>0</v>
      </c>
      <c r="U176" s="28" t="str">
        <f t="shared" ref="U176:U239" si="35">IF(ISNUMBER(S176),$U$37/10^((S176-$U$39)/$U$38),"")</f>
        <v/>
      </c>
      <c r="V176" s="56" t="str">
        <f t="shared" ref="V176:V239" si="36">IF(ISNUMBER(S176),10^((S176-$U$39)/$U$38),"")</f>
        <v/>
      </c>
      <c r="W176" s="254" t="e">
        <f t="shared" si="32"/>
        <v>#N/A</v>
      </c>
      <c r="X176">
        <f t="shared" si="33"/>
        <v>0</v>
      </c>
      <c r="Y176">
        <f t="shared" ref="Y176:Y239" si="37">IF(ISNA(S176),0,S176)</f>
        <v>0</v>
      </c>
      <c r="Z176"/>
    </row>
    <row r="177" spans="3:26">
      <c r="C177" s="256" t="e">
        <f>Temperaturverlauf!J149</f>
        <v>#N/A</v>
      </c>
      <c r="D177" s="267">
        <f>Temperaturverlauf!I149</f>
        <v>0</v>
      </c>
      <c r="E177" s="2" t="str">
        <f t="shared" si="29"/>
        <v/>
      </c>
      <c r="F177" s="23" t="str">
        <f t="shared" si="30"/>
        <v/>
      </c>
      <c r="G177" s="254" t="e">
        <f t="shared" si="27"/>
        <v>#N/A</v>
      </c>
      <c r="H177">
        <f t="shared" si="26"/>
        <v>0</v>
      </c>
      <c r="I177" s="9"/>
      <c r="J177" s="2"/>
      <c r="K177" s="256" t="e">
        <f>Temperaturverlauf!J149</f>
        <v>#N/A</v>
      </c>
      <c r="L177" s="253">
        <f>Temperaturverlauf!I149</f>
        <v>0</v>
      </c>
      <c r="M177" s="28" t="str">
        <f t="shared" si="25"/>
        <v/>
      </c>
      <c r="N177" s="23" t="str">
        <f t="shared" si="34"/>
        <v/>
      </c>
      <c r="O177" s="254" t="e">
        <f t="shared" si="28"/>
        <v>#N/A</v>
      </c>
      <c r="P177">
        <f t="shared" si="31"/>
        <v>0</v>
      </c>
      <c r="Q177" s="16"/>
      <c r="S177" s="256" t="e">
        <f>Temperaturverlauf!K149</f>
        <v>#N/A</v>
      </c>
      <c r="T177" s="253">
        <f>Temperaturverlauf!I149</f>
        <v>0</v>
      </c>
      <c r="U177" s="28" t="str">
        <f t="shared" si="35"/>
        <v/>
      </c>
      <c r="V177" s="56" t="str">
        <f t="shared" si="36"/>
        <v/>
      </c>
      <c r="W177" s="254" t="e">
        <f t="shared" si="32"/>
        <v>#N/A</v>
      </c>
      <c r="X177">
        <f t="shared" si="33"/>
        <v>0</v>
      </c>
      <c r="Y177">
        <f t="shared" si="37"/>
        <v>0</v>
      </c>
      <c r="Z177"/>
    </row>
    <row r="178" spans="3:26">
      <c r="C178" s="256" t="e">
        <f>Temperaturverlauf!J150</f>
        <v>#N/A</v>
      </c>
      <c r="D178" s="267">
        <f>Temperaturverlauf!I150</f>
        <v>0</v>
      </c>
      <c r="E178" s="2" t="str">
        <f t="shared" si="29"/>
        <v/>
      </c>
      <c r="F178" s="23" t="str">
        <f t="shared" si="30"/>
        <v/>
      </c>
      <c r="G178" s="254" t="e">
        <f t="shared" si="27"/>
        <v>#N/A</v>
      </c>
      <c r="H178">
        <f t="shared" si="26"/>
        <v>0</v>
      </c>
      <c r="I178" s="9"/>
      <c r="J178" s="2"/>
      <c r="K178" s="256" t="e">
        <f>Temperaturverlauf!J150</f>
        <v>#N/A</v>
      </c>
      <c r="L178" s="253">
        <f>Temperaturverlauf!I150</f>
        <v>0</v>
      </c>
      <c r="M178" s="28" t="str">
        <f t="shared" ref="M178:M241" si="38">IF(ISNUMBER(K178),$M$37/10^((K178-$M$39)/$M$38),"")</f>
        <v/>
      </c>
      <c r="N178" s="23" t="str">
        <f t="shared" si="34"/>
        <v/>
      </c>
      <c r="O178" s="254" t="e">
        <f t="shared" si="28"/>
        <v>#N/A</v>
      </c>
      <c r="P178">
        <f t="shared" si="31"/>
        <v>0</v>
      </c>
      <c r="Q178" s="16"/>
      <c r="S178" s="256" t="e">
        <f>Temperaturverlauf!K150</f>
        <v>#N/A</v>
      </c>
      <c r="T178" s="253">
        <f>Temperaturverlauf!I150</f>
        <v>0</v>
      </c>
      <c r="U178" s="28" t="str">
        <f t="shared" si="35"/>
        <v/>
      </c>
      <c r="V178" s="56" t="str">
        <f t="shared" si="36"/>
        <v/>
      </c>
      <c r="W178" s="254" t="e">
        <f t="shared" si="32"/>
        <v>#N/A</v>
      </c>
      <c r="X178">
        <f t="shared" si="33"/>
        <v>0</v>
      </c>
      <c r="Y178">
        <f t="shared" si="37"/>
        <v>0</v>
      </c>
      <c r="Z178"/>
    </row>
    <row r="179" spans="3:26">
      <c r="C179" s="256" t="e">
        <f>Temperaturverlauf!J151</f>
        <v>#N/A</v>
      </c>
      <c r="D179" s="267">
        <f>Temperaturverlauf!I151</f>
        <v>0</v>
      </c>
      <c r="E179" s="2" t="str">
        <f t="shared" si="29"/>
        <v/>
      </c>
      <c r="F179" s="23" t="str">
        <f t="shared" si="30"/>
        <v/>
      </c>
      <c r="G179" s="254" t="e">
        <f t="shared" si="27"/>
        <v>#N/A</v>
      </c>
      <c r="H179">
        <f t="shared" si="26"/>
        <v>0</v>
      </c>
      <c r="I179" s="9"/>
      <c r="J179" s="2"/>
      <c r="K179" s="256" t="e">
        <f>Temperaturverlauf!J151</f>
        <v>#N/A</v>
      </c>
      <c r="L179" s="253">
        <f>Temperaturverlauf!I151</f>
        <v>0</v>
      </c>
      <c r="M179" s="28" t="str">
        <f t="shared" si="38"/>
        <v/>
      </c>
      <c r="N179" s="23" t="str">
        <f t="shared" si="34"/>
        <v/>
      </c>
      <c r="O179" s="254" t="e">
        <f t="shared" si="28"/>
        <v>#N/A</v>
      </c>
      <c r="P179">
        <f t="shared" si="31"/>
        <v>0</v>
      </c>
      <c r="Q179" s="16"/>
      <c r="S179" s="256" t="e">
        <f>Temperaturverlauf!K151</f>
        <v>#N/A</v>
      </c>
      <c r="T179" s="253">
        <f>Temperaturverlauf!I151</f>
        <v>0</v>
      </c>
      <c r="U179" s="28" t="str">
        <f t="shared" si="35"/>
        <v/>
      </c>
      <c r="V179" s="56" t="str">
        <f t="shared" si="36"/>
        <v/>
      </c>
      <c r="W179" s="254" t="e">
        <f t="shared" si="32"/>
        <v>#N/A</v>
      </c>
      <c r="X179">
        <f t="shared" si="33"/>
        <v>0</v>
      </c>
      <c r="Y179">
        <f t="shared" si="37"/>
        <v>0</v>
      </c>
      <c r="Z179"/>
    </row>
    <row r="180" spans="3:26">
      <c r="C180" s="256" t="e">
        <f>Temperaturverlauf!J152</f>
        <v>#N/A</v>
      </c>
      <c r="D180" s="267">
        <f>Temperaturverlauf!I152</f>
        <v>0</v>
      </c>
      <c r="E180" s="2" t="str">
        <f t="shared" si="29"/>
        <v/>
      </c>
      <c r="F180" s="23" t="str">
        <f t="shared" si="30"/>
        <v/>
      </c>
      <c r="G180" s="254" t="e">
        <f t="shared" si="27"/>
        <v>#N/A</v>
      </c>
      <c r="H180">
        <f t="shared" si="26"/>
        <v>0</v>
      </c>
      <c r="I180" s="9"/>
      <c r="J180" s="2"/>
      <c r="K180" s="256" t="e">
        <f>Temperaturverlauf!J152</f>
        <v>#N/A</v>
      </c>
      <c r="L180" s="253">
        <f>Temperaturverlauf!I152</f>
        <v>0</v>
      </c>
      <c r="M180" s="28" t="str">
        <f t="shared" si="38"/>
        <v/>
      </c>
      <c r="N180" s="23" t="str">
        <f t="shared" si="34"/>
        <v/>
      </c>
      <c r="O180" s="254" t="e">
        <f t="shared" si="28"/>
        <v>#N/A</v>
      </c>
      <c r="P180">
        <f t="shared" si="31"/>
        <v>0</v>
      </c>
      <c r="Q180" s="16"/>
      <c r="S180" s="256" t="e">
        <f>Temperaturverlauf!K152</f>
        <v>#N/A</v>
      </c>
      <c r="T180" s="253">
        <f>Temperaturverlauf!I152</f>
        <v>0</v>
      </c>
      <c r="U180" s="28" t="str">
        <f t="shared" si="35"/>
        <v/>
      </c>
      <c r="V180" s="56" t="str">
        <f t="shared" si="36"/>
        <v/>
      </c>
      <c r="W180" s="254" t="e">
        <f t="shared" si="32"/>
        <v>#N/A</v>
      </c>
      <c r="X180">
        <f t="shared" si="33"/>
        <v>0</v>
      </c>
      <c r="Y180">
        <f t="shared" si="37"/>
        <v>0</v>
      </c>
      <c r="Z180"/>
    </row>
    <row r="181" spans="3:26">
      <c r="C181" s="256" t="e">
        <f>Temperaturverlauf!J153</f>
        <v>#N/A</v>
      </c>
      <c r="D181" s="267">
        <f>Temperaturverlauf!I153</f>
        <v>0</v>
      </c>
      <c r="E181" s="2" t="str">
        <f t="shared" si="29"/>
        <v/>
      </c>
      <c r="F181" s="23" t="str">
        <f t="shared" si="30"/>
        <v/>
      </c>
      <c r="G181" s="254" t="e">
        <f t="shared" si="27"/>
        <v>#N/A</v>
      </c>
      <c r="H181">
        <f t="shared" si="26"/>
        <v>0</v>
      </c>
      <c r="I181" s="9"/>
      <c r="J181" s="2"/>
      <c r="K181" s="256" t="e">
        <f>Temperaturverlauf!J153</f>
        <v>#N/A</v>
      </c>
      <c r="L181" s="253">
        <f>Temperaturverlauf!I153</f>
        <v>0</v>
      </c>
      <c r="M181" s="28" t="str">
        <f t="shared" si="38"/>
        <v/>
      </c>
      <c r="N181" s="23" t="str">
        <f t="shared" si="34"/>
        <v/>
      </c>
      <c r="O181" s="254" t="e">
        <f t="shared" si="28"/>
        <v>#N/A</v>
      </c>
      <c r="P181">
        <f t="shared" si="31"/>
        <v>0</v>
      </c>
      <c r="Q181" s="16"/>
      <c r="S181" s="256" t="e">
        <f>Temperaturverlauf!K153</f>
        <v>#N/A</v>
      </c>
      <c r="T181" s="253">
        <f>Temperaturverlauf!I153</f>
        <v>0</v>
      </c>
      <c r="U181" s="28" t="str">
        <f t="shared" si="35"/>
        <v/>
      </c>
      <c r="V181" s="56" t="str">
        <f t="shared" si="36"/>
        <v/>
      </c>
      <c r="W181" s="254" t="e">
        <f t="shared" si="32"/>
        <v>#N/A</v>
      </c>
      <c r="X181">
        <f t="shared" si="33"/>
        <v>0</v>
      </c>
      <c r="Y181">
        <f t="shared" si="37"/>
        <v>0</v>
      </c>
      <c r="Z181"/>
    </row>
    <row r="182" spans="3:26">
      <c r="C182" s="256" t="e">
        <f>Temperaturverlauf!J154</f>
        <v>#N/A</v>
      </c>
      <c r="D182" s="267">
        <f>Temperaturverlauf!I154</f>
        <v>0</v>
      </c>
      <c r="E182" s="2" t="str">
        <f t="shared" si="29"/>
        <v/>
      </c>
      <c r="F182" s="23" t="str">
        <f t="shared" si="30"/>
        <v/>
      </c>
      <c r="G182" s="254" t="e">
        <f t="shared" si="27"/>
        <v>#N/A</v>
      </c>
      <c r="H182">
        <f t="shared" si="26"/>
        <v>0</v>
      </c>
      <c r="I182" s="9"/>
      <c r="J182" s="2"/>
      <c r="K182" s="256" t="e">
        <f>Temperaturverlauf!J154</f>
        <v>#N/A</v>
      </c>
      <c r="L182" s="253">
        <f>Temperaturverlauf!I154</f>
        <v>0</v>
      </c>
      <c r="M182" s="28" t="str">
        <f t="shared" si="38"/>
        <v/>
      </c>
      <c r="N182" s="23" t="str">
        <f t="shared" si="34"/>
        <v/>
      </c>
      <c r="O182" s="254" t="e">
        <f t="shared" si="28"/>
        <v>#N/A</v>
      </c>
      <c r="P182">
        <f t="shared" si="31"/>
        <v>0</v>
      </c>
      <c r="Q182" s="16"/>
      <c r="S182" s="256" t="e">
        <f>Temperaturverlauf!K154</f>
        <v>#N/A</v>
      </c>
      <c r="T182" s="253">
        <f>Temperaturverlauf!I154</f>
        <v>0</v>
      </c>
      <c r="U182" s="28" t="str">
        <f t="shared" si="35"/>
        <v/>
      </c>
      <c r="V182" s="56" t="str">
        <f t="shared" si="36"/>
        <v/>
      </c>
      <c r="W182" s="254" t="e">
        <f t="shared" si="32"/>
        <v>#N/A</v>
      </c>
      <c r="X182">
        <f t="shared" si="33"/>
        <v>0</v>
      </c>
      <c r="Y182">
        <f t="shared" si="37"/>
        <v>0</v>
      </c>
      <c r="Z182"/>
    </row>
    <row r="183" spans="3:26">
      <c r="C183" s="256" t="e">
        <f>Temperaturverlauf!J155</f>
        <v>#N/A</v>
      </c>
      <c r="D183" s="267">
        <f>Temperaturverlauf!I155</f>
        <v>0</v>
      </c>
      <c r="E183" s="2" t="str">
        <f t="shared" si="29"/>
        <v/>
      </c>
      <c r="F183" s="23" t="str">
        <f t="shared" si="30"/>
        <v/>
      </c>
      <c r="G183" s="254" t="e">
        <f t="shared" si="27"/>
        <v>#N/A</v>
      </c>
      <c r="H183">
        <f t="shared" si="26"/>
        <v>0</v>
      </c>
      <c r="I183" s="9"/>
      <c r="J183" s="2"/>
      <c r="K183" s="256" t="e">
        <f>Temperaturverlauf!J155</f>
        <v>#N/A</v>
      </c>
      <c r="L183" s="253">
        <f>Temperaturverlauf!I155</f>
        <v>0</v>
      </c>
      <c r="M183" s="28" t="str">
        <f t="shared" si="38"/>
        <v/>
      </c>
      <c r="N183" s="23" t="str">
        <f t="shared" si="34"/>
        <v/>
      </c>
      <c r="O183" s="254" t="e">
        <f t="shared" si="28"/>
        <v>#N/A</v>
      </c>
      <c r="P183">
        <f t="shared" si="31"/>
        <v>0</v>
      </c>
      <c r="Q183" s="16"/>
      <c r="S183" s="256" t="e">
        <f>Temperaturverlauf!K155</f>
        <v>#N/A</v>
      </c>
      <c r="T183" s="253">
        <f>Temperaturverlauf!I155</f>
        <v>0</v>
      </c>
      <c r="U183" s="28" t="str">
        <f t="shared" si="35"/>
        <v/>
      </c>
      <c r="V183" s="56" t="str">
        <f t="shared" si="36"/>
        <v/>
      </c>
      <c r="W183" s="254" t="e">
        <f t="shared" si="32"/>
        <v>#N/A</v>
      </c>
      <c r="X183">
        <f t="shared" si="33"/>
        <v>0</v>
      </c>
      <c r="Y183">
        <f t="shared" si="37"/>
        <v>0</v>
      </c>
      <c r="Z183"/>
    </row>
    <row r="184" spans="3:26">
      <c r="C184" s="256" t="e">
        <f>Temperaturverlauf!J156</f>
        <v>#N/A</v>
      </c>
      <c r="D184" s="267">
        <f>Temperaturverlauf!I156</f>
        <v>0</v>
      </c>
      <c r="E184" s="2" t="str">
        <f t="shared" si="29"/>
        <v/>
      </c>
      <c r="F184" s="23" t="str">
        <f t="shared" si="30"/>
        <v/>
      </c>
      <c r="G184" s="254" t="e">
        <f t="shared" si="27"/>
        <v>#N/A</v>
      </c>
      <c r="H184">
        <f t="shared" si="26"/>
        <v>0</v>
      </c>
      <c r="I184" s="9"/>
      <c r="J184" s="2"/>
      <c r="K184" s="256" t="e">
        <f>Temperaturverlauf!J156</f>
        <v>#N/A</v>
      </c>
      <c r="L184" s="253">
        <f>Temperaturverlauf!I156</f>
        <v>0</v>
      </c>
      <c r="M184" s="28" t="str">
        <f t="shared" si="38"/>
        <v/>
      </c>
      <c r="N184" s="23" t="str">
        <f t="shared" si="34"/>
        <v/>
      </c>
      <c r="O184" s="254" t="e">
        <f t="shared" si="28"/>
        <v>#N/A</v>
      </c>
      <c r="P184">
        <f t="shared" si="31"/>
        <v>0</v>
      </c>
      <c r="Q184" s="16"/>
      <c r="S184" s="256" t="e">
        <f>Temperaturverlauf!K156</f>
        <v>#N/A</v>
      </c>
      <c r="T184" s="253">
        <f>Temperaturverlauf!I156</f>
        <v>0</v>
      </c>
      <c r="U184" s="28" t="str">
        <f t="shared" si="35"/>
        <v/>
      </c>
      <c r="V184" s="56" t="str">
        <f t="shared" si="36"/>
        <v/>
      </c>
      <c r="W184" s="254" t="e">
        <f t="shared" si="32"/>
        <v>#N/A</v>
      </c>
      <c r="X184">
        <f t="shared" si="33"/>
        <v>0</v>
      </c>
      <c r="Y184">
        <f t="shared" si="37"/>
        <v>0</v>
      </c>
      <c r="Z184"/>
    </row>
    <row r="185" spans="3:26">
      <c r="C185" s="256" t="e">
        <f>Temperaturverlauf!J157</f>
        <v>#N/A</v>
      </c>
      <c r="D185" s="267">
        <f>Temperaturverlauf!I157</f>
        <v>0</v>
      </c>
      <c r="E185" s="2" t="str">
        <f t="shared" si="29"/>
        <v/>
      </c>
      <c r="F185" s="23" t="str">
        <f t="shared" si="30"/>
        <v/>
      </c>
      <c r="G185" s="254" t="e">
        <f t="shared" si="27"/>
        <v>#N/A</v>
      </c>
      <c r="H185">
        <f t="shared" si="26"/>
        <v>0</v>
      </c>
      <c r="I185" s="9"/>
      <c r="J185" s="2"/>
      <c r="K185" s="256" t="e">
        <f>Temperaturverlauf!J157</f>
        <v>#N/A</v>
      </c>
      <c r="L185" s="253">
        <f>Temperaturverlauf!I157</f>
        <v>0</v>
      </c>
      <c r="M185" s="28" t="str">
        <f t="shared" si="38"/>
        <v/>
      </c>
      <c r="N185" s="23" t="str">
        <f t="shared" si="34"/>
        <v/>
      </c>
      <c r="O185" s="254" t="e">
        <f t="shared" si="28"/>
        <v>#N/A</v>
      </c>
      <c r="P185">
        <f t="shared" si="31"/>
        <v>0</v>
      </c>
      <c r="Q185" s="16"/>
      <c r="S185" s="256" t="e">
        <f>Temperaturverlauf!K157</f>
        <v>#N/A</v>
      </c>
      <c r="T185" s="253">
        <f>Temperaturverlauf!I157</f>
        <v>0</v>
      </c>
      <c r="U185" s="28" t="str">
        <f t="shared" si="35"/>
        <v/>
      </c>
      <c r="V185" s="56" t="str">
        <f t="shared" si="36"/>
        <v/>
      </c>
      <c r="W185" s="254" t="e">
        <f t="shared" si="32"/>
        <v>#N/A</v>
      </c>
      <c r="X185">
        <f t="shared" si="33"/>
        <v>0</v>
      </c>
      <c r="Y185">
        <f t="shared" si="37"/>
        <v>0</v>
      </c>
      <c r="Z185"/>
    </row>
    <row r="186" spans="3:26">
      <c r="C186" s="256" t="e">
        <f>Temperaturverlauf!J158</f>
        <v>#N/A</v>
      </c>
      <c r="D186" s="267">
        <f>Temperaturverlauf!I158</f>
        <v>0</v>
      </c>
      <c r="E186" s="2" t="str">
        <f t="shared" si="29"/>
        <v/>
      </c>
      <c r="F186" s="23" t="str">
        <f t="shared" si="30"/>
        <v/>
      </c>
      <c r="G186" s="254" t="e">
        <f t="shared" si="27"/>
        <v>#N/A</v>
      </c>
      <c r="H186">
        <f t="shared" si="26"/>
        <v>0</v>
      </c>
      <c r="I186" s="9"/>
      <c r="J186" s="2"/>
      <c r="K186" s="256" t="e">
        <f>Temperaturverlauf!J158</f>
        <v>#N/A</v>
      </c>
      <c r="L186" s="253">
        <f>Temperaturverlauf!I158</f>
        <v>0</v>
      </c>
      <c r="M186" s="28" t="str">
        <f t="shared" si="38"/>
        <v/>
      </c>
      <c r="N186" s="23" t="str">
        <f t="shared" si="34"/>
        <v/>
      </c>
      <c r="O186" s="254" t="e">
        <f t="shared" si="28"/>
        <v>#N/A</v>
      </c>
      <c r="P186">
        <f t="shared" si="31"/>
        <v>0</v>
      </c>
      <c r="Q186" s="16"/>
      <c r="S186" s="256" t="e">
        <f>Temperaturverlauf!K158</f>
        <v>#N/A</v>
      </c>
      <c r="T186" s="253">
        <f>Temperaturverlauf!I158</f>
        <v>0</v>
      </c>
      <c r="U186" s="28" t="str">
        <f t="shared" si="35"/>
        <v/>
      </c>
      <c r="V186" s="56" t="str">
        <f t="shared" si="36"/>
        <v/>
      </c>
      <c r="W186" s="254" t="e">
        <f t="shared" si="32"/>
        <v>#N/A</v>
      </c>
      <c r="X186">
        <f t="shared" si="33"/>
        <v>0</v>
      </c>
      <c r="Y186">
        <f t="shared" si="37"/>
        <v>0</v>
      </c>
      <c r="Z186"/>
    </row>
    <row r="187" spans="3:26">
      <c r="C187" s="256" t="e">
        <f>Temperaturverlauf!J159</f>
        <v>#N/A</v>
      </c>
      <c r="D187" s="267">
        <f>Temperaturverlauf!I159</f>
        <v>0</v>
      </c>
      <c r="E187" s="2" t="str">
        <f t="shared" si="29"/>
        <v/>
      </c>
      <c r="F187" s="23" t="str">
        <f t="shared" si="30"/>
        <v/>
      </c>
      <c r="G187" s="254" t="e">
        <f t="shared" si="27"/>
        <v>#N/A</v>
      </c>
      <c r="H187">
        <f t="shared" si="26"/>
        <v>0</v>
      </c>
      <c r="I187" s="9"/>
      <c r="J187" s="2"/>
      <c r="K187" s="256" t="e">
        <f>Temperaturverlauf!J159</f>
        <v>#N/A</v>
      </c>
      <c r="L187" s="253">
        <f>Temperaturverlauf!I159</f>
        <v>0</v>
      </c>
      <c r="M187" s="28" t="str">
        <f t="shared" si="38"/>
        <v/>
      </c>
      <c r="N187" s="23" t="str">
        <f t="shared" si="34"/>
        <v/>
      </c>
      <c r="O187" s="254" t="e">
        <f t="shared" si="28"/>
        <v>#N/A</v>
      </c>
      <c r="P187">
        <f t="shared" si="31"/>
        <v>0</v>
      </c>
      <c r="Q187" s="16"/>
      <c r="S187" s="256" t="e">
        <f>Temperaturverlauf!K159</f>
        <v>#N/A</v>
      </c>
      <c r="T187" s="253">
        <f>Temperaturverlauf!I159</f>
        <v>0</v>
      </c>
      <c r="U187" s="28" t="str">
        <f t="shared" si="35"/>
        <v/>
      </c>
      <c r="V187" s="56" t="str">
        <f t="shared" si="36"/>
        <v/>
      </c>
      <c r="W187" s="254" t="e">
        <f t="shared" si="32"/>
        <v>#N/A</v>
      </c>
      <c r="X187">
        <f t="shared" si="33"/>
        <v>0</v>
      </c>
      <c r="Y187">
        <f t="shared" si="37"/>
        <v>0</v>
      </c>
      <c r="Z187"/>
    </row>
    <row r="188" spans="3:26">
      <c r="C188" s="256" t="e">
        <f>Temperaturverlauf!J160</f>
        <v>#N/A</v>
      </c>
      <c r="D188" s="267">
        <f>Temperaturverlauf!I160</f>
        <v>0</v>
      </c>
      <c r="E188" s="2" t="str">
        <f t="shared" si="29"/>
        <v/>
      </c>
      <c r="F188" s="23" t="str">
        <f t="shared" si="30"/>
        <v/>
      </c>
      <c r="G188" s="254" t="e">
        <f t="shared" si="27"/>
        <v>#N/A</v>
      </c>
      <c r="H188">
        <f t="shared" si="26"/>
        <v>0</v>
      </c>
      <c r="I188" s="9"/>
      <c r="J188" s="2"/>
      <c r="K188" s="256" t="e">
        <f>Temperaturverlauf!J160</f>
        <v>#N/A</v>
      </c>
      <c r="L188" s="253">
        <f>Temperaturverlauf!I160</f>
        <v>0</v>
      </c>
      <c r="M188" s="28" t="str">
        <f t="shared" si="38"/>
        <v/>
      </c>
      <c r="N188" s="23" t="str">
        <f t="shared" si="34"/>
        <v/>
      </c>
      <c r="O188" s="254" t="e">
        <f t="shared" si="28"/>
        <v>#N/A</v>
      </c>
      <c r="P188">
        <f t="shared" si="31"/>
        <v>0</v>
      </c>
      <c r="Q188" s="16"/>
      <c r="S188" s="256" t="e">
        <f>Temperaturverlauf!K160</f>
        <v>#N/A</v>
      </c>
      <c r="T188" s="253">
        <f>Temperaturverlauf!I160</f>
        <v>0</v>
      </c>
      <c r="U188" s="28" t="str">
        <f t="shared" si="35"/>
        <v/>
      </c>
      <c r="V188" s="56" t="str">
        <f t="shared" si="36"/>
        <v/>
      </c>
      <c r="W188" s="254" t="e">
        <f t="shared" si="32"/>
        <v>#N/A</v>
      </c>
      <c r="X188">
        <f t="shared" si="33"/>
        <v>0</v>
      </c>
      <c r="Y188">
        <f t="shared" si="37"/>
        <v>0</v>
      </c>
      <c r="Z188"/>
    </row>
    <row r="189" spans="3:26">
      <c r="C189" s="256" t="e">
        <f>Temperaturverlauf!J161</f>
        <v>#N/A</v>
      </c>
      <c r="D189" s="267">
        <f>Temperaturverlauf!I161</f>
        <v>0</v>
      </c>
      <c r="E189" s="2" t="str">
        <f t="shared" si="29"/>
        <v/>
      </c>
      <c r="F189" s="23" t="str">
        <f t="shared" si="30"/>
        <v/>
      </c>
      <c r="G189" s="254" t="e">
        <f t="shared" si="27"/>
        <v>#N/A</v>
      </c>
      <c r="H189">
        <f t="shared" si="26"/>
        <v>0</v>
      </c>
      <c r="I189" s="9"/>
      <c r="J189" s="2"/>
      <c r="K189" s="256" t="e">
        <f>Temperaturverlauf!J161</f>
        <v>#N/A</v>
      </c>
      <c r="L189" s="253">
        <f>Temperaturverlauf!I161</f>
        <v>0</v>
      </c>
      <c r="M189" s="28" t="str">
        <f t="shared" si="38"/>
        <v/>
      </c>
      <c r="N189" s="23" t="str">
        <f t="shared" si="34"/>
        <v/>
      </c>
      <c r="O189" s="254" t="e">
        <f t="shared" si="28"/>
        <v>#N/A</v>
      </c>
      <c r="P189">
        <f t="shared" si="31"/>
        <v>0</v>
      </c>
      <c r="Q189" s="16"/>
      <c r="S189" s="256" t="e">
        <f>Temperaturverlauf!K161</f>
        <v>#N/A</v>
      </c>
      <c r="T189" s="253">
        <f>Temperaturverlauf!I161</f>
        <v>0</v>
      </c>
      <c r="U189" s="28" t="str">
        <f t="shared" si="35"/>
        <v/>
      </c>
      <c r="V189" s="56" t="str">
        <f t="shared" si="36"/>
        <v/>
      </c>
      <c r="W189" s="254" t="e">
        <f t="shared" si="32"/>
        <v>#N/A</v>
      </c>
      <c r="X189">
        <f t="shared" si="33"/>
        <v>0</v>
      </c>
      <c r="Y189">
        <f t="shared" si="37"/>
        <v>0</v>
      </c>
      <c r="Z189"/>
    </row>
    <row r="190" spans="3:26">
      <c r="C190" s="256" t="e">
        <f>Temperaturverlauf!J162</f>
        <v>#N/A</v>
      </c>
      <c r="D190" s="267">
        <f>Temperaturverlauf!I162</f>
        <v>0</v>
      </c>
      <c r="E190" s="2" t="str">
        <f t="shared" si="29"/>
        <v/>
      </c>
      <c r="F190" s="23" t="str">
        <f t="shared" si="30"/>
        <v/>
      </c>
      <c r="G190" s="254" t="e">
        <f t="shared" si="27"/>
        <v>#N/A</v>
      </c>
      <c r="H190">
        <f t="shared" si="26"/>
        <v>0</v>
      </c>
      <c r="I190" s="9"/>
      <c r="J190" s="2"/>
      <c r="K190" s="256" t="e">
        <f>Temperaturverlauf!J162</f>
        <v>#N/A</v>
      </c>
      <c r="L190" s="253">
        <f>Temperaturverlauf!I162</f>
        <v>0</v>
      </c>
      <c r="M190" s="28" t="str">
        <f t="shared" si="38"/>
        <v/>
      </c>
      <c r="N190" s="23" t="str">
        <f t="shared" si="34"/>
        <v/>
      </c>
      <c r="O190" s="254" t="e">
        <f t="shared" si="28"/>
        <v>#N/A</v>
      </c>
      <c r="P190">
        <f t="shared" si="31"/>
        <v>0</v>
      </c>
      <c r="Q190" s="16"/>
      <c r="S190" s="256" t="e">
        <f>Temperaturverlauf!K162</f>
        <v>#N/A</v>
      </c>
      <c r="T190" s="253">
        <f>Temperaturverlauf!I162</f>
        <v>0</v>
      </c>
      <c r="U190" s="28" t="str">
        <f t="shared" si="35"/>
        <v/>
      </c>
      <c r="V190" s="56" t="str">
        <f t="shared" si="36"/>
        <v/>
      </c>
      <c r="W190" s="254" t="e">
        <f t="shared" si="32"/>
        <v>#N/A</v>
      </c>
      <c r="X190">
        <f t="shared" si="33"/>
        <v>0</v>
      </c>
      <c r="Y190">
        <f t="shared" si="37"/>
        <v>0</v>
      </c>
      <c r="Z190"/>
    </row>
    <row r="191" spans="3:26">
      <c r="C191" s="256" t="e">
        <f>Temperaturverlauf!J163</f>
        <v>#N/A</v>
      </c>
      <c r="D191" s="267">
        <f>Temperaturverlauf!I163</f>
        <v>0</v>
      </c>
      <c r="E191" s="2" t="str">
        <f t="shared" si="29"/>
        <v/>
      </c>
      <c r="F191" s="23" t="str">
        <f t="shared" si="30"/>
        <v/>
      </c>
      <c r="G191" s="254" t="e">
        <f t="shared" si="27"/>
        <v>#N/A</v>
      </c>
      <c r="H191">
        <f t="shared" si="26"/>
        <v>0</v>
      </c>
      <c r="I191" s="9"/>
      <c r="J191" s="2"/>
      <c r="K191" s="256" t="e">
        <f>Temperaturverlauf!J163</f>
        <v>#N/A</v>
      </c>
      <c r="L191" s="253">
        <f>Temperaturverlauf!I163</f>
        <v>0</v>
      </c>
      <c r="M191" s="28" t="str">
        <f t="shared" si="38"/>
        <v/>
      </c>
      <c r="N191" s="23" t="str">
        <f t="shared" si="34"/>
        <v/>
      </c>
      <c r="O191" s="254" t="e">
        <f t="shared" si="28"/>
        <v>#N/A</v>
      </c>
      <c r="P191">
        <f t="shared" si="31"/>
        <v>0</v>
      </c>
      <c r="Q191" s="16"/>
      <c r="S191" s="256" t="e">
        <f>Temperaturverlauf!K163</f>
        <v>#N/A</v>
      </c>
      <c r="T191" s="253">
        <f>Temperaturverlauf!I163</f>
        <v>0</v>
      </c>
      <c r="U191" s="28" t="str">
        <f t="shared" si="35"/>
        <v/>
      </c>
      <c r="V191" s="56" t="str">
        <f t="shared" si="36"/>
        <v/>
      </c>
      <c r="W191" s="254" t="e">
        <f t="shared" si="32"/>
        <v>#N/A</v>
      </c>
      <c r="X191">
        <f t="shared" si="33"/>
        <v>0</v>
      </c>
      <c r="Y191">
        <f t="shared" si="37"/>
        <v>0</v>
      </c>
      <c r="Z191"/>
    </row>
    <row r="192" spans="3:26">
      <c r="C192" s="256" t="e">
        <f>Temperaturverlauf!J164</f>
        <v>#N/A</v>
      </c>
      <c r="D192" s="267">
        <f>Temperaturverlauf!I164</f>
        <v>0</v>
      </c>
      <c r="E192" s="2" t="str">
        <f t="shared" si="29"/>
        <v/>
      </c>
      <c r="F192" s="23" t="str">
        <f t="shared" si="30"/>
        <v/>
      </c>
      <c r="G192" s="254" t="e">
        <f t="shared" si="27"/>
        <v>#N/A</v>
      </c>
      <c r="H192">
        <f t="shared" si="26"/>
        <v>0</v>
      </c>
      <c r="I192" s="9"/>
      <c r="J192" s="2"/>
      <c r="K192" s="256" t="e">
        <f>Temperaturverlauf!J164</f>
        <v>#N/A</v>
      </c>
      <c r="L192" s="253">
        <f>Temperaturverlauf!I164</f>
        <v>0</v>
      </c>
      <c r="M192" s="28" t="str">
        <f t="shared" si="38"/>
        <v/>
      </c>
      <c r="N192" s="23" t="str">
        <f t="shared" si="34"/>
        <v/>
      </c>
      <c r="O192" s="254" t="e">
        <f t="shared" si="28"/>
        <v>#N/A</v>
      </c>
      <c r="P192">
        <f t="shared" si="31"/>
        <v>0</v>
      </c>
      <c r="Q192" s="16"/>
      <c r="S192" s="256" t="e">
        <f>Temperaturverlauf!K164</f>
        <v>#N/A</v>
      </c>
      <c r="T192" s="253">
        <f>Temperaturverlauf!I164</f>
        <v>0</v>
      </c>
      <c r="U192" s="28" t="str">
        <f t="shared" si="35"/>
        <v/>
      </c>
      <c r="V192" s="56" t="str">
        <f t="shared" si="36"/>
        <v/>
      </c>
      <c r="W192" s="254" t="e">
        <f t="shared" si="32"/>
        <v>#N/A</v>
      </c>
      <c r="X192">
        <f t="shared" si="33"/>
        <v>0</v>
      </c>
      <c r="Y192">
        <f t="shared" si="37"/>
        <v>0</v>
      </c>
      <c r="Z192"/>
    </row>
    <row r="193" spans="3:26">
      <c r="C193" s="256" t="e">
        <f>Temperaturverlauf!J165</f>
        <v>#N/A</v>
      </c>
      <c r="D193" s="267">
        <f>Temperaturverlauf!I165</f>
        <v>0</v>
      </c>
      <c r="E193" s="2" t="str">
        <f t="shared" si="29"/>
        <v/>
      </c>
      <c r="F193" s="23" t="str">
        <f t="shared" si="30"/>
        <v/>
      </c>
      <c r="G193" s="254" t="e">
        <f t="shared" si="27"/>
        <v>#N/A</v>
      </c>
      <c r="H193">
        <f t="shared" si="26"/>
        <v>0</v>
      </c>
      <c r="I193" s="9"/>
      <c r="J193" s="2"/>
      <c r="K193" s="256" t="e">
        <f>Temperaturverlauf!J165</f>
        <v>#N/A</v>
      </c>
      <c r="L193" s="253">
        <f>Temperaturverlauf!I165</f>
        <v>0</v>
      </c>
      <c r="M193" s="28" t="str">
        <f t="shared" si="38"/>
        <v/>
      </c>
      <c r="N193" s="23" t="str">
        <f t="shared" si="34"/>
        <v/>
      </c>
      <c r="O193" s="254" t="e">
        <f t="shared" si="28"/>
        <v>#N/A</v>
      </c>
      <c r="P193">
        <f t="shared" si="31"/>
        <v>0</v>
      </c>
      <c r="Q193" s="16"/>
      <c r="S193" s="256" t="e">
        <f>Temperaturverlauf!K165</f>
        <v>#N/A</v>
      </c>
      <c r="T193" s="253">
        <f>Temperaturverlauf!I165</f>
        <v>0</v>
      </c>
      <c r="U193" s="28" t="str">
        <f t="shared" si="35"/>
        <v/>
      </c>
      <c r="V193" s="56" t="str">
        <f t="shared" si="36"/>
        <v/>
      </c>
      <c r="W193" s="254" t="e">
        <f t="shared" si="32"/>
        <v>#N/A</v>
      </c>
      <c r="X193">
        <f t="shared" si="33"/>
        <v>0</v>
      </c>
      <c r="Y193">
        <f t="shared" si="37"/>
        <v>0</v>
      </c>
      <c r="Z193"/>
    </row>
    <row r="194" spans="3:26">
      <c r="C194" s="256" t="e">
        <f>Temperaturverlauf!J166</f>
        <v>#N/A</v>
      </c>
      <c r="D194" s="267">
        <f>Temperaturverlauf!I166</f>
        <v>0</v>
      </c>
      <c r="E194" s="2" t="str">
        <f t="shared" si="29"/>
        <v/>
      </c>
      <c r="F194" s="23" t="str">
        <f t="shared" si="30"/>
        <v/>
      </c>
      <c r="G194" s="254" t="e">
        <f t="shared" si="27"/>
        <v>#N/A</v>
      </c>
      <c r="H194">
        <f t="shared" si="26"/>
        <v>0</v>
      </c>
      <c r="I194" s="9"/>
      <c r="J194" s="2"/>
      <c r="K194" s="256" t="e">
        <f>Temperaturverlauf!J166</f>
        <v>#N/A</v>
      </c>
      <c r="L194" s="253">
        <f>Temperaturverlauf!I166</f>
        <v>0</v>
      </c>
      <c r="M194" s="28" t="str">
        <f t="shared" si="38"/>
        <v/>
      </c>
      <c r="N194" s="23" t="str">
        <f t="shared" si="34"/>
        <v/>
      </c>
      <c r="O194" s="254" t="e">
        <f t="shared" si="28"/>
        <v>#N/A</v>
      </c>
      <c r="P194">
        <f t="shared" si="31"/>
        <v>0</v>
      </c>
      <c r="Q194" s="16"/>
      <c r="S194" s="256" t="e">
        <f>Temperaturverlauf!K166</f>
        <v>#N/A</v>
      </c>
      <c r="T194" s="253">
        <f>Temperaturverlauf!I166</f>
        <v>0</v>
      </c>
      <c r="U194" s="28" t="str">
        <f t="shared" si="35"/>
        <v/>
      </c>
      <c r="V194" s="56" t="str">
        <f t="shared" si="36"/>
        <v/>
      </c>
      <c r="W194" s="254" t="e">
        <f t="shared" si="32"/>
        <v>#N/A</v>
      </c>
      <c r="X194">
        <f t="shared" si="33"/>
        <v>0</v>
      </c>
      <c r="Y194">
        <f t="shared" si="37"/>
        <v>0</v>
      </c>
      <c r="Z194"/>
    </row>
    <row r="195" spans="3:26">
      <c r="C195" s="256" t="e">
        <f>Temperaturverlauf!J167</f>
        <v>#N/A</v>
      </c>
      <c r="D195" s="267">
        <f>Temperaturverlauf!I167</f>
        <v>0</v>
      </c>
      <c r="E195" s="2" t="str">
        <f t="shared" si="29"/>
        <v/>
      </c>
      <c r="F195" s="23" t="str">
        <f t="shared" si="30"/>
        <v/>
      </c>
      <c r="G195" s="254" t="e">
        <f t="shared" si="27"/>
        <v>#N/A</v>
      </c>
      <c r="H195">
        <f t="shared" si="26"/>
        <v>0</v>
      </c>
      <c r="I195" s="9"/>
      <c r="J195" s="2"/>
      <c r="K195" s="256" t="e">
        <f>Temperaturverlauf!J167</f>
        <v>#N/A</v>
      </c>
      <c r="L195" s="253">
        <f>Temperaturverlauf!I167</f>
        <v>0</v>
      </c>
      <c r="M195" s="28" t="str">
        <f t="shared" si="38"/>
        <v/>
      </c>
      <c r="N195" s="23" t="str">
        <f t="shared" si="34"/>
        <v/>
      </c>
      <c r="O195" s="254" t="e">
        <f t="shared" si="28"/>
        <v>#N/A</v>
      </c>
      <c r="P195">
        <f t="shared" si="31"/>
        <v>0</v>
      </c>
      <c r="Q195" s="16"/>
      <c r="S195" s="256" t="e">
        <f>Temperaturverlauf!K167</f>
        <v>#N/A</v>
      </c>
      <c r="T195" s="253">
        <f>Temperaturverlauf!I167</f>
        <v>0</v>
      </c>
      <c r="U195" s="28" t="str">
        <f t="shared" si="35"/>
        <v/>
      </c>
      <c r="V195" s="56" t="str">
        <f t="shared" si="36"/>
        <v/>
      </c>
      <c r="W195" s="254" t="e">
        <f t="shared" si="32"/>
        <v>#N/A</v>
      </c>
      <c r="X195">
        <f t="shared" si="33"/>
        <v>0</v>
      </c>
      <c r="Y195">
        <f t="shared" si="37"/>
        <v>0</v>
      </c>
      <c r="Z195"/>
    </row>
    <row r="196" spans="3:26">
      <c r="C196" s="256" t="e">
        <f>Temperaturverlauf!J168</f>
        <v>#N/A</v>
      </c>
      <c r="D196" s="267">
        <f>Temperaturverlauf!I168</f>
        <v>0</v>
      </c>
      <c r="E196" s="2" t="str">
        <f t="shared" si="29"/>
        <v/>
      </c>
      <c r="F196" s="23" t="str">
        <f t="shared" si="30"/>
        <v/>
      </c>
      <c r="G196" s="254" t="e">
        <f t="shared" si="27"/>
        <v>#N/A</v>
      </c>
      <c r="H196">
        <f t="shared" si="26"/>
        <v>0</v>
      </c>
      <c r="I196" s="9"/>
      <c r="J196" s="2"/>
      <c r="K196" s="256" t="e">
        <f>Temperaturverlauf!J168</f>
        <v>#N/A</v>
      </c>
      <c r="L196" s="253">
        <f>Temperaturverlauf!I168</f>
        <v>0</v>
      </c>
      <c r="M196" s="28" t="str">
        <f t="shared" si="38"/>
        <v/>
      </c>
      <c r="N196" s="23" t="str">
        <f t="shared" si="34"/>
        <v/>
      </c>
      <c r="O196" s="254" t="e">
        <f t="shared" si="28"/>
        <v>#N/A</v>
      </c>
      <c r="P196">
        <f t="shared" si="31"/>
        <v>0</v>
      </c>
      <c r="Q196" s="16"/>
      <c r="S196" s="256" t="e">
        <f>Temperaturverlauf!K168</f>
        <v>#N/A</v>
      </c>
      <c r="T196" s="253">
        <f>Temperaturverlauf!I168</f>
        <v>0</v>
      </c>
      <c r="U196" s="28" t="str">
        <f t="shared" si="35"/>
        <v/>
      </c>
      <c r="V196" s="56" t="str">
        <f t="shared" si="36"/>
        <v/>
      </c>
      <c r="W196" s="254" t="e">
        <f t="shared" si="32"/>
        <v>#N/A</v>
      </c>
      <c r="X196">
        <f t="shared" si="33"/>
        <v>0</v>
      </c>
      <c r="Y196">
        <f t="shared" si="37"/>
        <v>0</v>
      </c>
      <c r="Z196"/>
    </row>
    <row r="197" spans="3:26">
      <c r="C197" s="256" t="e">
        <f>Temperaturverlauf!J169</f>
        <v>#N/A</v>
      </c>
      <c r="D197" s="267">
        <f>Temperaturverlauf!I169</f>
        <v>0</v>
      </c>
      <c r="E197" s="2" t="str">
        <f t="shared" si="29"/>
        <v/>
      </c>
      <c r="F197" s="23" t="str">
        <f t="shared" si="30"/>
        <v/>
      </c>
      <c r="G197" s="254" t="e">
        <f t="shared" si="27"/>
        <v>#N/A</v>
      </c>
      <c r="H197">
        <f t="shared" si="26"/>
        <v>0</v>
      </c>
      <c r="I197" s="9"/>
      <c r="J197" s="2"/>
      <c r="K197" s="256" t="e">
        <f>Temperaturverlauf!J169</f>
        <v>#N/A</v>
      </c>
      <c r="L197" s="253">
        <f>Temperaturverlauf!I169</f>
        <v>0</v>
      </c>
      <c r="M197" s="28" t="str">
        <f t="shared" si="38"/>
        <v/>
      </c>
      <c r="N197" s="23" t="str">
        <f t="shared" si="34"/>
        <v/>
      </c>
      <c r="O197" s="254" t="e">
        <f t="shared" si="28"/>
        <v>#N/A</v>
      </c>
      <c r="P197">
        <f t="shared" si="31"/>
        <v>0</v>
      </c>
      <c r="Q197" s="16"/>
      <c r="S197" s="256" t="e">
        <f>Temperaturverlauf!K169</f>
        <v>#N/A</v>
      </c>
      <c r="T197" s="253">
        <f>Temperaturverlauf!I169</f>
        <v>0</v>
      </c>
      <c r="U197" s="28" t="str">
        <f t="shared" si="35"/>
        <v/>
      </c>
      <c r="V197" s="56" t="str">
        <f t="shared" si="36"/>
        <v/>
      </c>
      <c r="W197" s="254" t="e">
        <f t="shared" si="32"/>
        <v>#N/A</v>
      </c>
      <c r="X197">
        <f t="shared" si="33"/>
        <v>0</v>
      </c>
      <c r="Y197">
        <f t="shared" si="37"/>
        <v>0</v>
      </c>
      <c r="Z197"/>
    </row>
    <row r="198" spans="3:26">
      <c r="C198" s="256" t="e">
        <f>Temperaturverlauf!J170</f>
        <v>#N/A</v>
      </c>
      <c r="D198" s="267">
        <f>Temperaturverlauf!I170</f>
        <v>0</v>
      </c>
      <c r="E198" s="2" t="str">
        <f t="shared" si="29"/>
        <v/>
      </c>
      <c r="F198" s="23" t="str">
        <f t="shared" si="30"/>
        <v/>
      </c>
      <c r="G198" s="254" t="e">
        <f t="shared" si="27"/>
        <v>#N/A</v>
      </c>
      <c r="H198">
        <f t="shared" si="26"/>
        <v>0</v>
      </c>
      <c r="I198" s="9"/>
      <c r="J198" s="2"/>
      <c r="K198" s="256" t="e">
        <f>Temperaturverlauf!J170</f>
        <v>#N/A</v>
      </c>
      <c r="L198" s="253">
        <f>Temperaturverlauf!I170</f>
        <v>0</v>
      </c>
      <c r="M198" s="28" t="str">
        <f t="shared" si="38"/>
        <v/>
      </c>
      <c r="N198" s="23" t="str">
        <f t="shared" si="34"/>
        <v/>
      </c>
      <c r="O198" s="254" t="e">
        <f t="shared" si="28"/>
        <v>#N/A</v>
      </c>
      <c r="P198">
        <f t="shared" si="31"/>
        <v>0</v>
      </c>
      <c r="Q198" s="16"/>
      <c r="S198" s="256" t="e">
        <f>Temperaturverlauf!K170</f>
        <v>#N/A</v>
      </c>
      <c r="T198" s="253">
        <f>Temperaturverlauf!I170</f>
        <v>0</v>
      </c>
      <c r="U198" s="28" t="str">
        <f t="shared" si="35"/>
        <v/>
      </c>
      <c r="V198" s="56" t="str">
        <f t="shared" si="36"/>
        <v/>
      </c>
      <c r="W198" s="254" t="e">
        <f t="shared" si="32"/>
        <v>#N/A</v>
      </c>
      <c r="X198">
        <f t="shared" si="33"/>
        <v>0</v>
      </c>
      <c r="Y198">
        <f t="shared" si="37"/>
        <v>0</v>
      </c>
      <c r="Z198"/>
    </row>
    <row r="199" spans="3:26">
      <c r="C199" s="256" t="e">
        <f>Temperaturverlauf!J171</f>
        <v>#N/A</v>
      </c>
      <c r="D199" s="267">
        <f>Temperaturverlauf!I171</f>
        <v>0</v>
      </c>
      <c r="E199" s="2" t="str">
        <f t="shared" si="29"/>
        <v/>
      </c>
      <c r="F199" s="23" t="str">
        <f t="shared" si="30"/>
        <v/>
      </c>
      <c r="G199" s="254" t="e">
        <f t="shared" si="27"/>
        <v>#N/A</v>
      </c>
      <c r="H199">
        <f t="shared" si="26"/>
        <v>0</v>
      </c>
      <c r="I199" s="9"/>
      <c r="J199" s="2"/>
      <c r="K199" s="256" t="e">
        <f>Temperaturverlauf!J171</f>
        <v>#N/A</v>
      </c>
      <c r="L199" s="253">
        <f>Temperaturverlauf!I171</f>
        <v>0</v>
      </c>
      <c r="M199" s="28" t="str">
        <f t="shared" si="38"/>
        <v/>
      </c>
      <c r="N199" s="23" t="str">
        <f t="shared" si="34"/>
        <v/>
      </c>
      <c r="O199" s="254" t="e">
        <f t="shared" si="28"/>
        <v>#N/A</v>
      </c>
      <c r="P199">
        <f t="shared" si="31"/>
        <v>0</v>
      </c>
      <c r="Q199" s="16"/>
      <c r="S199" s="256" t="e">
        <f>Temperaturverlauf!K171</f>
        <v>#N/A</v>
      </c>
      <c r="T199" s="253">
        <f>Temperaturverlauf!I171</f>
        <v>0</v>
      </c>
      <c r="U199" s="28" t="str">
        <f t="shared" si="35"/>
        <v/>
      </c>
      <c r="V199" s="56" t="str">
        <f t="shared" si="36"/>
        <v/>
      </c>
      <c r="W199" s="254" t="e">
        <f t="shared" si="32"/>
        <v>#N/A</v>
      </c>
      <c r="X199">
        <f t="shared" si="33"/>
        <v>0</v>
      </c>
      <c r="Y199">
        <f t="shared" si="37"/>
        <v>0</v>
      </c>
      <c r="Z199"/>
    </row>
    <row r="200" spans="3:26">
      <c r="C200" s="256" t="e">
        <f>Temperaturverlauf!J172</f>
        <v>#N/A</v>
      </c>
      <c r="D200" s="267">
        <f>Temperaturverlauf!I172</f>
        <v>0</v>
      </c>
      <c r="E200" s="2" t="str">
        <f t="shared" si="29"/>
        <v/>
      </c>
      <c r="F200" s="23" t="str">
        <f t="shared" si="30"/>
        <v/>
      </c>
      <c r="G200" s="254" t="e">
        <f t="shared" si="27"/>
        <v>#N/A</v>
      </c>
      <c r="H200">
        <f t="shared" si="26"/>
        <v>0</v>
      </c>
      <c r="I200" s="9"/>
      <c r="J200" s="2"/>
      <c r="K200" s="256" t="e">
        <f>Temperaturverlauf!J172</f>
        <v>#N/A</v>
      </c>
      <c r="L200" s="253">
        <f>Temperaturverlauf!I172</f>
        <v>0</v>
      </c>
      <c r="M200" s="28" t="str">
        <f t="shared" si="38"/>
        <v/>
      </c>
      <c r="N200" s="23" t="str">
        <f t="shared" si="34"/>
        <v/>
      </c>
      <c r="O200" s="254" t="e">
        <f t="shared" si="28"/>
        <v>#N/A</v>
      </c>
      <c r="P200">
        <f t="shared" si="31"/>
        <v>0</v>
      </c>
      <c r="Q200" s="16"/>
      <c r="S200" s="256" t="e">
        <f>Temperaturverlauf!K172</f>
        <v>#N/A</v>
      </c>
      <c r="T200" s="253">
        <f>Temperaturverlauf!I172</f>
        <v>0</v>
      </c>
      <c r="U200" s="28" t="str">
        <f t="shared" si="35"/>
        <v/>
      </c>
      <c r="V200" s="56" t="str">
        <f t="shared" si="36"/>
        <v/>
      </c>
      <c r="W200" s="254" t="e">
        <f t="shared" si="32"/>
        <v>#N/A</v>
      </c>
      <c r="X200">
        <f t="shared" si="33"/>
        <v>0</v>
      </c>
      <c r="Y200">
        <f t="shared" si="37"/>
        <v>0</v>
      </c>
      <c r="Z200"/>
    </row>
    <row r="201" spans="3:26">
      <c r="C201" s="256" t="e">
        <f>Temperaturverlauf!J173</f>
        <v>#N/A</v>
      </c>
      <c r="D201" s="267">
        <f>Temperaturverlauf!I173</f>
        <v>0</v>
      </c>
      <c r="E201" s="2" t="str">
        <f t="shared" si="29"/>
        <v/>
      </c>
      <c r="F201" s="23" t="str">
        <f t="shared" si="30"/>
        <v/>
      </c>
      <c r="G201" s="254" t="e">
        <f t="shared" si="27"/>
        <v>#N/A</v>
      </c>
      <c r="H201">
        <f t="shared" si="26"/>
        <v>0</v>
      </c>
      <c r="I201" s="9"/>
      <c r="J201" s="2"/>
      <c r="K201" s="256" t="e">
        <f>Temperaturverlauf!J173</f>
        <v>#N/A</v>
      </c>
      <c r="L201" s="253">
        <f>Temperaturverlauf!I173</f>
        <v>0</v>
      </c>
      <c r="M201" s="28" t="str">
        <f t="shared" si="38"/>
        <v/>
      </c>
      <c r="N201" s="23" t="str">
        <f t="shared" si="34"/>
        <v/>
      </c>
      <c r="O201" s="254" t="e">
        <f t="shared" si="28"/>
        <v>#N/A</v>
      </c>
      <c r="P201">
        <f t="shared" si="31"/>
        <v>0</v>
      </c>
      <c r="Q201" s="16"/>
      <c r="S201" s="256" t="e">
        <f>Temperaturverlauf!K173</f>
        <v>#N/A</v>
      </c>
      <c r="T201" s="253">
        <f>Temperaturverlauf!I173</f>
        <v>0</v>
      </c>
      <c r="U201" s="28" t="str">
        <f t="shared" si="35"/>
        <v/>
      </c>
      <c r="V201" s="56" t="str">
        <f t="shared" si="36"/>
        <v/>
      </c>
      <c r="W201" s="254" t="e">
        <f t="shared" si="32"/>
        <v>#N/A</v>
      </c>
      <c r="X201">
        <f t="shared" si="33"/>
        <v>0</v>
      </c>
      <c r="Y201">
        <f t="shared" si="37"/>
        <v>0</v>
      </c>
      <c r="Z201"/>
    </row>
    <row r="202" spans="3:26">
      <c r="C202" s="256" t="e">
        <f>Temperaturverlauf!J174</f>
        <v>#N/A</v>
      </c>
      <c r="D202" s="267">
        <f>Temperaturverlauf!I174</f>
        <v>0</v>
      </c>
      <c r="E202" s="2" t="str">
        <f t="shared" si="29"/>
        <v/>
      </c>
      <c r="F202" s="23" t="str">
        <f t="shared" si="30"/>
        <v/>
      </c>
      <c r="G202" s="254" t="e">
        <f t="shared" si="27"/>
        <v>#N/A</v>
      </c>
      <c r="H202">
        <f t="shared" si="26"/>
        <v>0</v>
      </c>
      <c r="I202" s="9"/>
      <c r="J202" s="2"/>
      <c r="K202" s="256" t="e">
        <f>Temperaturverlauf!J174</f>
        <v>#N/A</v>
      </c>
      <c r="L202" s="253">
        <f>Temperaturverlauf!I174</f>
        <v>0</v>
      </c>
      <c r="M202" s="28" t="str">
        <f t="shared" si="38"/>
        <v/>
      </c>
      <c r="N202" s="23" t="str">
        <f t="shared" si="34"/>
        <v/>
      </c>
      <c r="O202" s="254" t="e">
        <f t="shared" si="28"/>
        <v>#N/A</v>
      </c>
      <c r="P202">
        <f t="shared" si="31"/>
        <v>0</v>
      </c>
      <c r="Q202" s="16"/>
      <c r="S202" s="256" t="e">
        <f>Temperaturverlauf!K174</f>
        <v>#N/A</v>
      </c>
      <c r="T202" s="253">
        <f>Temperaturverlauf!I174</f>
        <v>0</v>
      </c>
      <c r="U202" s="28" t="str">
        <f t="shared" si="35"/>
        <v/>
      </c>
      <c r="V202" s="56" t="str">
        <f t="shared" si="36"/>
        <v/>
      </c>
      <c r="W202" s="254" t="e">
        <f t="shared" si="32"/>
        <v>#N/A</v>
      </c>
      <c r="X202">
        <f t="shared" si="33"/>
        <v>0</v>
      </c>
      <c r="Y202">
        <f t="shared" si="37"/>
        <v>0</v>
      </c>
      <c r="Z202"/>
    </row>
    <row r="203" spans="3:26">
      <c r="C203" s="256" t="e">
        <f>Temperaturverlauf!J175</f>
        <v>#N/A</v>
      </c>
      <c r="D203" s="267">
        <f>Temperaturverlauf!I175</f>
        <v>0</v>
      </c>
      <c r="E203" s="2" t="str">
        <f t="shared" si="29"/>
        <v/>
      </c>
      <c r="F203" s="23" t="str">
        <f t="shared" si="30"/>
        <v/>
      </c>
      <c r="G203" s="254" t="e">
        <f t="shared" si="27"/>
        <v>#N/A</v>
      </c>
      <c r="H203">
        <f t="shared" si="26"/>
        <v>0</v>
      </c>
      <c r="I203" s="9"/>
      <c r="J203" s="2"/>
      <c r="K203" s="256" t="e">
        <f>Temperaturverlauf!J175</f>
        <v>#N/A</v>
      </c>
      <c r="L203" s="253">
        <f>Temperaturverlauf!I175</f>
        <v>0</v>
      </c>
      <c r="M203" s="28" t="str">
        <f t="shared" si="38"/>
        <v/>
      </c>
      <c r="N203" s="23" t="str">
        <f t="shared" si="34"/>
        <v/>
      </c>
      <c r="O203" s="254" t="e">
        <f t="shared" si="28"/>
        <v>#N/A</v>
      </c>
      <c r="P203">
        <f t="shared" si="31"/>
        <v>0</v>
      </c>
      <c r="Q203" s="16"/>
      <c r="S203" s="256" t="e">
        <f>Temperaturverlauf!K175</f>
        <v>#N/A</v>
      </c>
      <c r="T203" s="253">
        <f>Temperaturverlauf!I175</f>
        <v>0</v>
      </c>
      <c r="U203" s="28" t="str">
        <f t="shared" si="35"/>
        <v/>
      </c>
      <c r="V203" s="56" t="str">
        <f t="shared" si="36"/>
        <v/>
      </c>
      <c r="W203" s="254" t="e">
        <f t="shared" si="32"/>
        <v>#N/A</v>
      </c>
      <c r="X203">
        <f t="shared" si="33"/>
        <v>0</v>
      </c>
      <c r="Y203">
        <f t="shared" si="37"/>
        <v>0</v>
      </c>
      <c r="Z203"/>
    </row>
    <row r="204" spans="3:26">
      <c r="C204" s="256" t="e">
        <f>Temperaturverlauf!J176</f>
        <v>#N/A</v>
      </c>
      <c r="D204" s="267">
        <f>Temperaturverlauf!I176</f>
        <v>0</v>
      </c>
      <c r="E204" s="2" t="str">
        <f t="shared" si="29"/>
        <v/>
      </c>
      <c r="F204" s="23" t="str">
        <f t="shared" si="30"/>
        <v/>
      </c>
      <c r="G204" s="254" t="e">
        <f t="shared" si="27"/>
        <v>#N/A</v>
      </c>
      <c r="H204">
        <f t="shared" si="26"/>
        <v>0</v>
      </c>
      <c r="I204" s="9"/>
      <c r="J204" s="2"/>
      <c r="K204" s="256" t="e">
        <f>Temperaturverlauf!J176</f>
        <v>#N/A</v>
      </c>
      <c r="L204" s="253">
        <f>Temperaturverlauf!I176</f>
        <v>0</v>
      </c>
      <c r="M204" s="28" t="str">
        <f t="shared" si="38"/>
        <v/>
      </c>
      <c r="N204" s="23" t="str">
        <f t="shared" si="34"/>
        <v/>
      </c>
      <c r="O204" s="254" t="e">
        <f t="shared" si="28"/>
        <v>#N/A</v>
      </c>
      <c r="P204">
        <f t="shared" si="31"/>
        <v>0</v>
      </c>
      <c r="Q204" s="16"/>
      <c r="S204" s="256" t="e">
        <f>Temperaturverlauf!K176</f>
        <v>#N/A</v>
      </c>
      <c r="T204" s="253">
        <f>Temperaturverlauf!I176</f>
        <v>0</v>
      </c>
      <c r="U204" s="28" t="str">
        <f t="shared" si="35"/>
        <v/>
      </c>
      <c r="V204" s="56" t="str">
        <f t="shared" si="36"/>
        <v/>
      </c>
      <c r="W204" s="254" t="e">
        <f t="shared" si="32"/>
        <v>#N/A</v>
      </c>
      <c r="X204">
        <f t="shared" si="33"/>
        <v>0</v>
      </c>
      <c r="Y204">
        <f t="shared" si="37"/>
        <v>0</v>
      </c>
      <c r="Z204"/>
    </row>
    <row r="205" spans="3:26">
      <c r="C205" s="256" t="e">
        <f>Temperaturverlauf!J177</f>
        <v>#N/A</v>
      </c>
      <c r="D205" s="267">
        <f>Temperaturverlauf!I177</f>
        <v>0</v>
      </c>
      <c r="E205" s="2" t="str">
        <f t="shared" si="29"/>
        <v/>
      </c>
      <c r="F205" s="23" t="str">
        <f t="shared" si="30"/>
        <v/>
      </c>
      <c r="G205" s="254" t="e">
        <f t="shared" si="27"/>
        <v>#N/A</v>
      </c>
      <c r="H205">
        <f t="shared" si="26"/>
        <v>0</v>
      </c>
      <c r="I205" s="9"/>
      <c r="J205" s="2"/>
      <c r="K205" s="256" t="e">
        <f>Temperaturverlauf!J177</f>
        <v>#N/A</v>
      </c>
      <c r="L205" s="253">
        <f>Temperaturverlauf!I177</f>
        <v>0</v>
      </c>
      <c r="M205" s="28" t="str">
        <f t="shared" si="38"/>
        <v/>
      </c>
      <c r="N205" s="23" t="str">
        <f t="shared" si="34"/>
        <v/>
      </c>
      <c r="O205" s="254" t="e">
        <f t="shared" si="28"/>
        <v>#N/A</v>
      </c>
      <c r="P205">
        <f t="shared" si="31"/>
        <v>0</v>
      </c>
      <c r="Q205" s="16"/>
      <c r="S205" s="256" t="e">
        <f>Temperaturverlauf!K177</f>
        <v>#N/A</v>
      </c>
      <c r="T205" s="253">
        <f>Temperaturverlauf!I177</f>
        <v>0</v>
      </c>
      <c r="U205" s="28" t="str">
        <f t="shared" si="35"/>
        <v/>
      </c>
      <c r="V205" s="56" t="str">
        <f t="shared" si="36"/>
        <v/>
      </c>
      <c r="W205" s="254" t="e">
        <f t="shared" si="32"/>
        <v>#N/A</v>
      </c>
      <c r="X205">
        <f t="shared" si="33"/>
        <v>0</v>
      </c>
      <c r="Y205">
        <f t="shared" si="37"/>
        <v>0</v>
      </c>
      <c r="Z205"/>
    </row>
    <row r="206" spans="3:26">
      <c r="C206" s="256" t="e">
        <f>Temperaturverlauf!J178</f>
        <v>#N/A</v>
      </c>
      <c r="D206" s="267">
        <f>Temperaturverlauf!I178</f>
        <v>0</v>
      </c>
      <c r="E206" s="2" t="str">
        <f t="shared" si="29"/>
        <v/>
      </c>
      <c r="F206" s="23" t="str">
        <f t="shared" si="30"/>
        <v/>
      </c>
      <c r="G206" s="254" t="e">
        <f t="shared" si="27"/>
        <v>#N/A</v>
      </c>
      <c r="H206">
        <f t="shared" si="26"/>
        <v>0</v>
      </c>
      <c r="I206" s="9"/>
      <c r="J206" s="2"/>
      <c r="K206" s="256" t="e">
        <f>Temperaturverlauf!J178</f>
        <v>#N/A</v>
      </c>
      <c r="L206" s="253">
        <f>Temperaturverlauf!I178</f>
        <v>0</v>
      </c>
      <c r="M206" s="28" t="str">
        <f t="shared" si="38"/>
        <v/>
      </c>
      <c r="N206" s="23" t="str">
        <f t="shared" si="34"/>
        <v/>
      </c>
      <c r="O206" s="254" t="e">
        <f t="shared" si="28"/>
        <v>#N/A</v>
      </c>
      <c r="P206">
        <f t="shared" si="31"/>
        <v>0</v>
      </c>
      <c r="Q206" s="16"/>
      <c r="S206" s="256" t="e">
        <f>Temperaturverlauf!K178</f>
        <v>#N/A</v>
      </c>
      <c r="T206" s="253">
        <f>Temperaturverlauf!I178</f>
        <v>0</v>
      </c>
      <c r="U206" s="28" t="str">
        <f t="shared" si="35"/>
        <v/>
      </c>
      <c r="V206" s="56" t="str">
        <f t="shared" si="36"/>
        <v/>
      </c>
      <c r="W206" s="254" t="e">
        <f t="shared" si="32"/>
        <v>#N/A</v>
      </c>
      <c r="X206">
        <f t="shared" si="33"/>
        <v>0</v>
      </c>
      <c r="Y206">
        <f t="shared" si="37"/>
        <v>0</v>
      </c>
      <c r="Z206"/>
    </row>
    <row r="207" spans="3:26">
      <c r="C207" s="256" t="e">
        <f>Temperaturverlauf!J179</f>
        <v>#N/A</v>
      </c>
      <c r="D207" s="267">
        <f>Temperaturverlauf!I179</f>
        <v>0</v>
      </c>
      <c r="E207" s="2" t="str">
        <f t="shared" si="29"/>
        <v/>
      </c>
      <c r="F207" s="23" t="str">
        <f t="shared" si="30"/>
        <v/>
      </c>
      <c r="G207" s="254" t="e">
        <f t="shared" si="27"/>
        <v>#N/A</v>
      </c>
      <c r="H207">
        <f t="shared" si="26"/>
        <v>0</v>
      </c>
      <c r="I207" s="9"/>
      <c r="J207" s="2"/>
      <c r="K207" s="256" t="e">
        <f>Temperaturverlauf!J179</f>
        <v>#N/A</v>
      </c>
      <c r="L207" s="253">
        <f>Temperaturverlauf!I179</f>
        <v>0</v>
      </c>
      <c r="M207" s="28" t="str">
        <f t="shared" si="38"/>
        <v/>
      </c>
      <c r="N207" s="23" t="str">
        <f t="shared" si="34"/>
        <v/>
      </c>
      <c r="O207" s="254" t="e">
        <f t="shared" si="28"/>
        <v>#N/A</v>
      </c>
      <c r="P207">
        <f t="shared" si="31"/>
        <v>0</v>
      </c>
      <c r="Q207" s="16"/>
      <c r="S207" s="256" t="e">
        <f>Temperaturverlauf!K179</f>
        <v>#N/A</v>
      </c>
      <c r="T207" s="253">
        <f>Temperaturverlauf!I179</f>
        <v>0</v>
      </c>
      <c r="U207" s="28" t="str">
        <f t="shared" si="35"/>
        <v/>
      </c>
      <c r="V207" s="56" t="str">
        <f t="shared" si="36"/>
        <v/>
      </c>
      <c r="W207" s="254" t="e">
        <f t="shared" si="32"/>
        <v>#N/A</v>
      </c>
      <c r="X207">
        <f t="shared" si="33"/>
        <v>0</v>
      </c>
      <c r="Y207">
        <f t="shared" si="37"/>
        <v>0</v>
      </c>
      <c r="Z207"/>
    </row>
    <row r="208" spans="3:26">
      <c r="C208" s="256" t="e">
        <f>Temperaturverlauf!J180</f>
        <v>#N/A</v>
      </c>
      <c r="D208" s="267">
        <f>Temperaturverlauf!I180</f>
        <v>0</v>
      </c>
      <c r="E208" s="2" t="str">
        <f t="shared" si="29"/>
        <v/>
      </c>
      <c r="F208" s="23" t="str">
        <f t="shared" si="30"/>
        <v/>
      </c>
      <c r="G208" s="254" t="e">
        <f t="shared" si="27"/>
        <v>#N/A</v>
      </c>
      <c r="H208">
        <f t="shared" si="26"/>
        <v>0</v>
      </c>
      <c r="I208" s="9"/>
      <c r="J208" s="2"/>
      <c r="K208" s="256" t="e">
        <f>Temperaturverlauf!J180</f>
        <v>#N/A</v>
      </c>
      <c r="L208" s="253">
        <f>Temperaturverlauf!I180</f>
        <v>0</v>
      </c>
      <c r="M208" s="28" t="str">
        <f t="shared" si="38"/>
        <v/>
      </c>
      <c r="N208" s="23" t="str">
        <f t="shared" si="34"/>
        <v/>
      </c>
      <c r="O208" s="254" t="e">
        <f t="shared" si="28"/>
        <v>#N/A</v>
      </c>
      <c r="P208">
        <f t="shared" si="31"/>
        <v>0</v>
      </c>
      <c r="Q208" s="16"/>
      <c r="S208" s="256" t="e">
        <f>Temperaturverlauf!K180</f>
        <v>#N/A</v>
      </c>
      <c r="T208" s="253">
        <f>Temperaturverlauf!I180</f>
        <v>0</v>
      </c>
      <c r="U208" s="28" t="str">
        <f t="shared" si="35"/>
        <v/>
      </c>
      <c r="V208" s="56" t="str">
        <f t="shared" si="36"/>
        <v/>
      </c>
      <c r="W208" s="254" t="e">
        <f t="shared" si="32"/>
        <v>#N/A</v>
      </c>
      <c r="X208">
        <f t="shared" si="33"/>
        <v>0</v>
      </c>
      <c r="Y208">
        <f t="shared" si="37"/>
        <v>0</v>
      </c>
      <c r="Z208"/>
    </row>
    <row r="209" spans="3:26">
      <c r="C209" s="256" t="e">
        <f>Temperaturverlauf!J181</f>
        <v>#N/A</v>
      </c>
      <c r="D209" s="267">
        <f>Temperaturverlauf!I181</f>
        <v>0</v>
      </c>
      <c r="E209" s="2" t="str">
        <f t="shared" si="29"/>
        <v/>
      </c>
      <c r="F209" s="23" t="str">
        <f t="shared" si="30"/>
        <v/>
      </c>
      <c r="G209" s="254" t="e">
        <f t="shared" si="27"/>
        <v>#N/A</v>
      </c>
      <c r="H209">
        <f t="shared" si="26"/>
        <v>0</v>
      </c>
      <c r="I209" s="9"/>
      <c r="J209" s="2"/>
      <c r="K209" s="256" t="e">
        <f>Temperaturverlauf!J181</f>
        <v>#N/A</v>
      </c>
      <c r="L209" s="253">
        <f>Temperaturverlauf!I181</f>
        <v>0</v>
      </c>
      <c r="M209" s="28" t="str">
        <f t="shared" si="38"/>
        <v/>
      </c>
      <c r="N209" s="23" t="str">
        <f t="shared" si="34"/>
        <v/>
      </c>
      <c r="O209" s="254" t="e">
        <f t="shared" si="28"/>
        <v>#N/A</v>
      </c>
      <c r="P209">
        <f t="shared" si="31"/>
        <v>0</v>
      </c>
      <c r="Q209" s="16"/>
      <c r="S209" s="256" t="e">
        <f>Temperaturverlauf!K181</f>
        <v>#N/A</v>
      </c>
      <c r="T209" s="253">
        <f>Temperaturverlauf!I181</f>
        <v>0</v>
      </c>
      <c r="U209" s="28" t="str">
        <f t="shared" si="35"/>
        <v/>
      </c>
      <c r="V209" s="56" t="str">
        <f t="shared" si="36"/>
        <v/>
      </c>
      <c r="W209" s="254" t="e">
        <f t="shared" si="32"/>
        <v>#N/A</v>
      </c>
      <c r="X209">
        <f t="shared" si="33"/>
        <v>0</v>
      </c>
      <c r="Y209">
        <f t="shared" si="37"/>
        <v>0</v>
      </c>
      <c r="Z209"/>
    </row>
    <row r="210" spans="3:26">
      <c r="C210" s="256" t="e">
        <f>Temperaturverlauf!J182</f>
        <v>#N/A</v>
      </c>
      <c r="D210" s="267">
        <f>Temperaturverlauf!I182</f>
        <v>0</v>
      </c>
      <c r="E210" s="2" t="str">
        <f t="shared" si="29"/>
        <v/>
      </c>
      <c r="F210" s="23" t="str">
        <f t="shared" si="30"/>
        <v/>
      </c>
      <c r="G210" s="254" t="e">
        <f t="shared" si="27"/>
        <v>#N/A</v>
      </c>
      <c r="H210">
        <f t="shared" si="26"/>
        <v>0</v>
      </c>
      <c r="I210" s="9"/>
      <c r="J210" s="2"/>
      <c r="K210" s="256" t="e">
        <f>Temperaturverlauf!J182</f>
        <v>#N/A</v>
      </c>
      <c r="L210" s="253">
        <f>Temperaturverlauf!I182</f>
        <v>0</v>
      </c>
      <c r="M210" s="28" t="str">
        <f t="shared" si="38"/>
        <v/>
      </c>
      <c r="N210" s="23" t="str">
        <f t="shared" si="34"/>
        <v/>
      </c>
      <c r="O210" s="254" t="e">
        <f t="shared" si="28"/>
        <v>#N/A</v>
      </c>
      <c r="P210">
        <f t="shared" si="31"/>
        <v>0</v>
      </c>
      <c r="Q210" s="16"/>
      <c r="S210" s="256" t="e">
        <f>Temperaturverlauf!K182</f>
        <v>#N/A</v>
      </c>
      <c r="T210" s="253">
        <f>Temperaturverlauf!I182</f>
        <v>0</v>
      </c>
      <c r="U210" s="28" t="str">
        <f t="shared" si="35"/>
        <v/>
      </c>
      <c r="V210" s="56" t="str">
        <f t="shared" si="36"/>
        <v/>
      </c>
      <c r="W210" s="254" t="e">
        <f t="shared" si="32"/>
        <v>#N/A</v>
      </c>
      <c r="X210">
        <f t="shared" si="33"/>
        <v>0</v>
      </c>
      <c r="Y210">
        <f t="shared" si="37"/>
        <v>0</v>
      </c>
      <c r="Z210"/>
    </row>
    <row r="211" spans="3:26">
      <c r="C211" s="256" t="e">
        <f>Temperaturverlauf!J183</f>
        <v>#N/A</v>
      </c>
      <c r="D211" s="267">
        <f>Temperaturverlauf!I183</f>
        <v>0</v>
      </c>
      <c r="E211" s="2" t="str">
        <f t="shared" si="29"/>
        <v/>
      </c>
      <c r="F211" s="23" t="str">
        <f t="shared" si="30"/>
        <v/>
      </c>
      <c r="G211" s="254" t="e">
        <f t="shared" si="27"/>
        <v>#N/A</v>
      </c>
      <c r="H211">
        <f t="shared" si="26"/>
        <v>0</v>
      </c>
      <c r="I211" s="9"/>
      <c r="J211" s="2"/>
      <c r="K211" s="256" t="e">
        <f>Temperaturverlauf!J183</f>
        <v>#N/A</v>
      </c>
      <c r="L211" s="253">
        <f>Temperaturverlauf!I183</f>
        <v>0</v>
      </c>
      <c r="M211" s="28" t="str">
        <f t="shared" si="38"/>
        <v/>
      </c>
      <c r="N211" s="23" t="str">
        <f t="shared" si="34"/>
        <v/>
      </c>
      <c r="O211" s="254" t="e">
        <f t="shared" si="28"/>
        <v>#N/A</v>
      </c>
      <c r="P211">
        <f t="shared" si="31"/>
        <v>0</v>
      </c>
      <c r="Q211" s="16"/>
      <c r="S211" s="256" t="e">
        <f>Temperaturverlauf!K183</f>
        <v>#N/A</v>
      </c>
      <c r="T211" s="253">
        <f>Temperaturverlauf!I183</f>
        <v>0</v>
      </c>
      <c r="U211" s="28" t="str">
        <f t="shared" si="35"/>
        <v/>
      </c>
      <c r="V211" s="56" t="str">
        <f t="shared" si="36"/>
        <v/>
      </c>
      <c r="W211" s="254" t="e">
        <f t="shared" si="32"/>
        <v>#N/A</v>
      </c>
      <c r="X211">
        <f t="shared" si="33"/>
        <v>0</v>
      </c>
      <c r="Y211">
        <f t="shared" si="37"/>
        <v>0</v>
      </c>
      <c r="Z211"/>
    </row>
    <row r="212" spans="3:26">
      <c r="C212" s="256" t="e">
        <f>Temperaturverlauf!J184</f>
        <v>#N/A</v>
      </c>
      <c r="D212" s="267">
        <f>Temperaturverlauf!I184</f>
        <v>0</v>
      </c>
      <c r="E212" s="2" t="str">
        <f t="shared" si="29"/>
        <v/>
      </c>
      <c r="F212" s="23" t="str">
        <f t="shared" si="30"/>
        <v/>
      </c>
      <c r="G212" s="254" t="e">
        <f t="shared" si="27"/>
        <v>#N/A</v>
      </c>
      <c r="H212">
        <f t="shared" si="26"/>
        <v>0</v>
      </c>
      <c r="I212" s="9"/>
      <c r="J212" s="2"/>
      <c r="K212" s="256" t="e">
        <f>Temperaturverlauf!J184</f>
        <v>#N/A</v>
      </c>
      <c r="L212" s="253">
        <f>Temperaturverlauf!I184</f>
        <v>0</v>
      </c>
      <c r="M212" s="28" t="str">
        <f t="shared" si="38"/>
        <v/>
      </c>
      <c r="N212" s="23" t="str">
        <f t="shared" si="34"/>
        <v/>
      </c>
      <c r="O212" s="254" t="e">
        <f t="shared" si="28"/>
        <v>#N/A</v>
      </c>
      <c r="P212">
        <f t="shared" si="31"/>
        <v>0</v>
      </c>
      <c r="Q212" s="16"/>
      <c r="S212" s="256" t="e">
        <f>Temperaturverlauf!K184</f>
        <v>#N/A</v>
      </c>
      <c r="T212" s="253">
        <f>Temperaturverlauf!I184</f>
        <v>0</v>
      </c>
      <c r="U212" s="28" t="str">
        <f t="shared" si="35"/>
        <v/>
      </c>
      <c r="V212" s="56" t="str">
        <f t="shared" si="36"/>
        <v/>
      </c>
      <c r="W212" s="254" t="e">
        <f t="shared" si="32"/>
        <v>#N/A</v>
      </c>
      <c r="X212">
        <f t="shared" si="33"/>
        <v>0</v>
      </c>
      <c r="Y212">
        <f t="shared" si="37"/>
        <v>0</v>
      </c>
      <c r="Z212"/>
    </row>
    <row r="213" spans="3:26">
      <c r="C213" s="256" t="e">
        <f>Temperaturverlauf!J185</f>
        <v>#N/A</v>
      </c>
      <c r="D213" s="267">
        <f>Temperaturverlauf!I185</f>
        <v>0</v>
      </c>
      <c r="E213" s="2" t="str">
        <f t="shared" si="29"/>
        <v/>
      </c>
      <c r="F213" s="23" t="str">
        <f t="shared" si="30"/>
        <v/>
      </c>
      <c r="G213" s="254" t="e">
        <f t="shared" si="27"/>
        <v>#N/A</v>
      </c>
      <c r="H213">
        <f t="shared" si="26"/>
        <v>0</v>
      </c>
      <c r="I213" s="9"/>
      <c r="J213" s="2"/>
      <c r="K213" s="256" t="e">
        <f>Temperaturverlauf!J185</f>
        <v>#N/A</v>
      </c>
      <c r="L213" s="253">
        <f>Temperaturverlauf!I185</f>
        <v>0</v>
      </c>
      <c r="M213" s="28" t="str">
        <f t="shared" si="38"/>
        <v/>
      </c>
      <c r="N213" s="23" t="str">
        <f t="shared" si="34"/>
        <v/>
      </c>
      <c r="O213" s="254" t="e">
        <f t="shared" si="28"/>
        <v>#N/A</v>
      </c>
      <c r="P213">
        <f t="shared" si="31"/>
        <v>0</v>
      </c>
      <c r="Q213" s="16"/>
      <c r="S213" s="256" t="e">
        <f>Temperaturverlauf!K185</f>
        <v>#N/A</v>
      </c>
      <c r="T213" s="253">
        <f>Temperaturverlauf!I185</f>
        <v>0</v>
      </c>
      <c r="U213" s="28" t="str">
        <f t="shared" si="35"/>
        <v/>
      </c>
      <c r="V213" s="56" t="str">
        <f t="shared" si="36"/>
        <v/>
      </c>
      <c r="W213" s="254" t="e">
        <f t="shared" si="32"/>
        <v>#N/A</v>
      </c>
      <c r="X213">
        <f t="shared" si="33"/>
        <v>0</v>
      </c>
      <c r="Y213">
        <f t="shared" si="37"/>
        <v>0</v>
      </c>
      <c r="Z213"/>
    </row>
    <row r="214" spans="3:26">
      <c r="C214" s="256" t="e">
        <f>Temperaturverlauf!J186</f>
        <v>#N/A</v>
      </c>
      <c r="D214" s="267">
        <f>Temperaturverlauf!I186</f>
        <v>0</v>
      </c>
      <c r="E214" s="2" t="str">
        <f t="shared" si="29"/>
        <v/>
      </c>
      <c r="F214" s="23" t="str">
        <f t="shared" si="30"/>
        <v/>
      </c>
      <c r="G214" s="254" t="e">
        <f t="shared" si="27"/>
        <v>#N/A</v>
      </c>
      <c r="H214">
        <f t="shared" si="26"/>
        <v>0</v>
      </c>
      <c r="I214" s="9"/>
      <c r="J214" s="2"/>
      <c r="K214" s="256" t="e">
        <f>Temperaturverlauf!J186</f>
        <v>#N/A</v>
      </c>
      <c r="L214" s="253">
        <f>Temperaturverlauf!I186</f>
        <v>0</v>
      </c>
      <c r="M214" s="28" t="str">
        <f t="shared" si="38"/>
        <v/>
      </c>
      <c r="N214" s="23" t="str">
        <f t="shared" si="34"/>
        <v/>
      </c>
      <c r="O214" s="254" t="e">
        <f t="shared" si="28"/>
        <v>#N/A</v>
      </c>
      <c r="P214">
        <f t="shared" si="31"/>
        <v>0</v>
      </c>
      <c r="Q214" s="16"/>
      <c r="S214" s="256" t="e">
        <f>Temperaturverlauf!K186</f>
        <v>#N/A</v>
      </c>
      <c r="T214" s="253">
        <f>Temperaturverlauf!I186</f>
        <v>0</v>
      </c>
      <c r="U214" s="28" t="str">
        <f t="shared" si="35"/>
        <v/>
      </c>
      <c r="V214" s="56" t="str">
        <f t="shared" si="36"/>
        <v/>
      </c>
      <c r="W214" s="254" t="e">
        <f t="shared" si="32"/>
        <v>#N/A</v>
      </c>
      <c r="X214">
        <f t="shared" si="33"/>
        <v>0</v>
      </c>
      <c r="Y214">
        <f t="shared" si="37"/>
        <v>0</v>
      </c>
      <c r="Z214"/>
    </row>
    <row r="215" spans="3:26">
      <c r="C215" s="256" t="e">
        <f>Temperaturverlauf!J187</f>
        <v>#N/A</v>
      </c>
      <c r="D215" s="267">
        <f>Temperaturverlauf!I187</f>
        <v>0</v>
      </c>
      <c r="E215" s="2" t="str">
        <f t="shared" si="29"/>
        <v/>
      </c>
      <c r="F215" s="23" t="str">
        <f t="shared" si="30"/>
        <v/>
      </c>
      <c r="G215" s="254" t="e">
        <f t="shared" si="27"/>
        <v>#N/A</v>
      </c>
      <c r="H215">
        <f t="shared" si="26"/>
        <v>0</v>
      </c>
      <c r="I215" s="9"/>
      <c r="J215" s="2"/>
      <c r="K215" s="256" t="e">
        <f>Temperaturverlauf!J187</f>
        <v>#N/A</v>
      </c>
      <c r="L215" s="253">
        <f>Temperaturverlauf!I187</f>
        <v>0</v>
      </c>
      <c r="M215" s="28" t="str">
        <f t="shared" si="38"/>
        <v/>
      </c>
      <c r="N215" s="23" t="str">
        <f t="shared" si="34"/>
        <v/>
      </c>
      <c r="O215" s="254" t="e">
        <f t="shared" si="28"/>
        <v>#N/A</v>
      </c>
      <c r="P215">
        <f t="shared" si="31"/>
        <v>0</v>
      </c>
      <c r="Q215" s="16"/>
      <c r="S215" s="256" t="e">
        <f>Temperaturverlauf!K187</f>
        <v>#N/A</v>
      </c>
      <c r="T215" s="253">
        <f>Temperaturverlauf!I187</f>
        <v>0</v>
      </c>
      <c r="U215" s="28" t="str">
        <f t="shared" si="35"/>
        <v/>
      </c>
      <c r="V215" s="56" t="str">
        <f t="shared" si="36"/>
        <v/>
      </c>
      <c r="W215" s="254" t="e">
        <f t="shared" si="32"/>
        <v>#N/A</v>
      </c>
      <c r="X215">
        <f t="shared" si="33"/>
        <v>0</v>
      </c>
      <c r="Y215">
        <f t="shared" si="37"/>
        <v>0</v>
      </c>
      <c r="Z215"/>
    </row>
    <row r="216" spans="3:26">
      <c r="C216" s="256" t="e">
        <f>Temperaturverlauf!J188</f>
        <v>#N/A</v>
      </c>
      <c r="D216" s="267">
        <f>Temperaturverlauf!I188</f>
        <v>0</v>
      </c>
      <c r="E216" s="2" t="str">
        <f t="shared" si="29"/>
        <v/>
      </c>
      <c r="F216" s="23" t="str">
        <f t="shared" si="30"/>
        <v/>
      </c>
      <c r="G216" s="254" t="e">
        <f t="shared" si="27"/>
        <v>#N/A</v>
      </c>
      <c r="H216">
        <f t="shared" ref="H216:H265" si="39">IF(ISNA(G216),0,G216)</f>
        <v>0</v>
      </c>
      <c r="I216" s="9"/>
      <c r="J216" s="2"/>
      <c r="K216" s="256" t="e">
        <f>Temperaturverlauf!J188</f>
        <v>#N/A</v>
      </c>
      <c r="L216" s="253">
        <f>Temperaturverlauf!I188</f>
        <v>0</v>
      </c>
      <c r="M216" s="28" t="str">
        <f t="shared" si="38"/>
        <v/>
      </c>
      <c r="N216" s="23" t="str">
        <f t="shared" si="34"/>
        <v/>
      </c>
      <c r="O216" s="254" t="e">
        <f t="shared" si="28"/>
        <v>#N/A</v>
      </c>
      <c r="P216">
        <f t="shared" si="31"/>
        <v>0</v>
      </c>
      <c r="Q216" s="16"/>
      <c r="S216" s="256" t="e">
        <f>Temperaturverlauf!K188</f>
        <v>#N/A</v>
      </c>
      <c r="T216" s="253">
        <f>Temperaturverlauf!I188</f>
        <v>0</v>
      </c>
      <c r="U216" s="28" t="str">
        <f t="shared" si="35"/>
        <v/>
      </c>
      <c r="V216" s="56" t="str">
        <f t="shared" si="36"/>
        <v/>
      </c>
      <c r="W216" s="254" t="e">
        <f t="shared" si="32"/>
        <v>#N/A</v>
      </c>
      <c r="X216">
        <f t="shared" si="33"/>
        <v>0</v>
      </c>
      <c r="Y216">
        <f t="shared" si="37"/>
        <v>0</v>
      </c>
      <c r="Z216"/>
    </row>
    <row r="217" spans="3:26">
      <c r="C217" s="256" t="e">
        <f>Temperaturverlauf!J189</f>
        <v>#N/A</v>
      </c>
      <c r="D217" s="267">
        <f>Temperaturverlauf!I189</f>
        <v>0</v>
      </c>
      <c r="E217" s="2" t="str">
        <f t="shared" si="29"/>
        <v/>
      </c>
      <c r="F217" s="23" t="str">
        <f t="shared" si="30"/>
        <v/>
      </c>
      <c r="G217" s="254" t="e">
        <f t="shared" si="27"/>
        <v>#N/A</v>
      </c>
      <c r="H217">
        <f t="shared" si="39"/>
        <v>0</v>
      </c>
      <c r="I217" s="9"/>
      <c r="J217" s="2"/>
      <c r="K217" s="256" t="e">
        <f>Temperaturverlauf!J189</f>
        <v>#N/A</v>
      </c>
      <c r="L217" s="253">
        <f>Temperaturverlauf!I189</f>
        <v>0</v>
      </c>
      <c r="M217" s="28" t="str">
        <f t="shared" si="38"/>
        <v/>
      </c>
      <c r="N217" s="23" t="str">
        <f t="shared" si="34"/>
        <v/>
      </c>
      <c r="O217" s="254" t="e">
        <f t="shared" si="28"/>
        <v>#N/A</v>
      </c>
      <c r="P217">
        <f t="shared" si="31"/>
        <v>0</v>
      </c>
      <c r="Q217" s="16"/>
      <c r="S217" s="256" t="e">
        <f>Temperaturverlauf!K189</f>
        <v>#N/A</v>
      </c>
      <c r="T217" s="253">
        <f>Temperaturverlauf!I189</f>
        <v>0</v>
      </c>
      <c r="U217" s="28" t="str">
        <f t="shared" si="35"/>
        <v/>
      </c>
      <c r="V217" s="56" t="str">
        <f t="shared" si="36"/>
        <v/>
      </c>
      <c r="W217" s="254" t="e">
        <f t="shared" si="32"/>
        <v>#N/A</v>
      </c>
      <c r="X217">
        <f t="shared" si="33"/>
        <v>0</v>
      </c>
      <c r="Y217">
        <f t="shared" si="37"/>
        <v>0</v>
      </c>
      <c r="Z217"/>
    </row>
    <row r="218" spans="3:26">
      <c r="C218" s="256" t="e">
        <f>Temperaturverlauf!J190</f>
        <v>#N/A</v>
      </c>
      <c r="D218" s="267">
        <f>Temperaturverlauf!I190</f>
        <v>0</v>
      </c>
      <c r="E218" s="2" t="str">
        <f t="shared" si="29"/>
        <v/>
      </c>
      <c r="F218" s="23" t="str">
        <f t="shared" si="30"/>
        <v/>
      </c>
      <c r="G218" s="254" t="e">
        <f t="shared" si="27"/>
        <v>#N/A</v>
      </c>
      <c r="H218">
        <f t="shared" si="39"/>
        <v>0</v>
      </c>
      <c r="I218" s="9"/>
      <c r="J218" s="2"/>
      <c r="K218" s="256" t="e">
        <f>Temperaturverlauf!J190</f>
        <v>#N/A</v>
      </c>
      <c r="L218" s="253">
        <f>Temperaturverlauf!I190</f>
        <v>0</v>
      </c>
      <c r="M218" s="28" t="str">
        <f t="shared" si="38"/>
        <v/>
      </c>
      <c r="N218" s="23" t="str">
        <f t="shared" si="34"/>
        <v/>
      </c>
      <c r="O218" s="254" t="e">
        <f t="shared" si="28"/>
        <v>#N/A</v>
      </c>
      <c r="P218">
        <f t="shared" si="31"/>
        <v>0</v>
      </c>
      <c r="Q218" s="16"/>
      <c r="S218" s="256" t="e">
        <f>Temperaturverlauf!K190</f>
        <v>#N/A</v>
      </c>
      <c r="T218" s="253">
        <f>Temperaturverlauf!I190</f>
        <v>0</v>
      </c>
      <c r="U218" s="28" t="str">
        <f t="shared" si="35"/>
        <v/>
      </c>
      <c r="V218" s="56" t="str">
        <f t="shared" si="36"/>
        <v/>
      </c>
      <c r="W218" s="254" t="e">
        <f t="shared" si="32"/>
        <v>#N/A</v>
      </c>
      <c r="X218">
        <f t="shared" si="33"/>
        <v>0</v>
      </c>
      <c r="Y218">
        <f t="shared" si="37"/>
        <v>0</v>
      </c>
      <c r="Z218"/>
    </row>
    <row r="219" spans="3:26">
      <c r="C219" s="256" t="e">
        <f>Temperaturverlauf!J191</f>
        <v>#N/A</v>
      </c>
      <c r="D219" s="267">
        <f>Temperaturverlauf!I191</f>
        <v>0</v>
      </c>
      <c r="E219" s="2" t="str">
        <f t="shared" si="29"/>
        <v/>
      </c>
      <c r="F219" s="23" t="str">
        <f t="shared" si="30"/>
        <v/>
      </c>
      <c r="G219" s="254" t="e">
        <f t="shared" si="27"/>
        <v>#N/A</v>
      </c>
      <c r="H219">
        <f t="shared" si="39"/>
        <v>0</v>
      </c>
      <c r="I219" s="9"/>
      <c r="J219" s="2"/>
      <c r="K219" s="256" t="e">
        <f>Temperaturverlauf!J191</f>
        <v>#N/A</v>
      </c>
      <c r="L219" s="253">
        <f>Temperaturverlauf!I191</f>
        <v>0</v>
      </c>
      <c r="M219" s="28" t="str">
        <f t="shared" si="38"/>
        <v/>
      </c>
      <c r="N219" s="23" t="str">
        <f t="shared" si="34"/>
        <v/>
      </c>
      <c r="O219" s="254" t="e">
        <f t="shared" si="28"/>
        <v>#N/A</v>
      </c>
      <c r="P219">
        <f t="shared" si="31"/>
        <v>0</v>
      </c>
      <c r="Q219" s="16"/>
      <c r="S219" s="256" t="e">
        <f>Temperaturverlauf!K191</f>
        <v>#N/A</v>
      </c>
      <c r="T219" s="253">
        <f>Temperaturverlauf!I191</f>
        <v>0</v>
      </c>
      <c r="U219" s="28" t="str">
        <f t="shared" si="35"/>
        <v/>
      </c>
      <c r="V219" s="56" t="str">
        <f t="shared" si="36"/>
        <v/>
      </c>
      <c r="W219" s="254" t="e">
        <f t="shared" si="32"/>
        <v>#N/A</v>
      </c>
      <c r="X219">
        <f t="shared" si="33"/>
        <v>0</v>
      </c>
      <c r="Y219">
        <f t="shared" si="37"/>
        <v>0</v>
      </c>
      <c r="Z219"/>
    </row>
    <row r="220" spans="3:26">
      <c r="C220" s="256" t="e">
        <f>Temperaturverlauf!J192</f>
        <v>#N/A</v>
      </c>
      <c r="D220" s="267">
        <f>Temperaturverlauf!I192</f>
        <v>0</v>
      </c>
      <c r="E220" s="2" t="str">
        <f t="shared" si="29"/>
        <v/>
      </c>
      <c r="F220" s="23" t="str">
        <f t="shared" si="30"/>
        <v/>
      </c>
      <c r="G220" s="254" t="e">
        <f t="shared" si="27"/>
        <v>#N/A</v>
      </c>
      <c r="H220">
        <f t="shared" si="39"/>
        <v>0</v>
      </c>
      <c r="I220" s="9"/>
      <c r="J220" s="2"/>
      <c r="K220" s="256" t="e">
        <f>Temperaturverlauf!J192</f>
        <v>#N/A</v>
      </c>
      <c r="L220" s="253">
        <f>Temperaturverlauf!I192</f>
        <v>0</v>
      </c>
      <c r="M220" s="28" t="str">
        <f t="shared" si="38"/>
        <v/>
      </c>
      <c r="N220" s="23" t="str">
        <f t="shared" si="34"/>
        <v/>
      </c>
      <c r="O220" s="254" t="e">
        <f t="shared" si="28"/>
        <v>#N/A</v>
      </c>
      <c r="P220">
        <f t="shared" si="31"/>
        <v>0</v>
      </c>
      <c r="Q220" s="16"/>
      <c r="S220" s="256" t="e">
        <f>Temperaturverlauf!K192</f>
        <v>#N/A</v>
      </c>
      <c r="T220" s="253">
        <f>Temperaturverlauf!I192</f>
        <v>0</v>
      </c>
      <c r="U220" s="28" t="str">
        <f t="shared" si="35"/>
        <v/>
      </c>
      <c r="V220" s="56" t="str">
        <f t="shared" si="36"/>
        <v/>
      </c>
      <c r="W220" s="254" t="e">
        <f t="shared" si="32"/>
        <v>#N/A</v>
      </c>
      <c r="X220">
        <f t="shared" si="33"/>
        <v>0</v>
      </c>
      <c r="Y220">
        <f t="shared" si="37"/>
        <v>0</v>
      </c>
      <c r="Z220"/>
    </row>
    <row r="221" spans="3:26">
      <c r="C221" s="256" t="e">
        <f>Temperaturverlauf!J193</f>
        <v>#N/A</v>
      </c>
      <c r="D221" s="267">
        <f>Temperaturverlauf!I193</f>
        <v>0</v>
      </c>
      <c r="E221" s="2" t="str">
        <f t="shared" si="29"/>
        <v/>
      </c>
      <c r="F221" s="23" t="str">
        <f t="shared" si="30"/>
        <v/>
      </c>
      <c r="G221" s="254" t="e">
        <f t="shared" si="27"/>
        <v>#N/A</v>
      </c>
      <c r="H221">
        <f t="shared" si="39"/>
        <v>0</v>
      </c>
      <c r="I221" s="9"/>
      <c r="J221" s="2"/>
      <c r="K221" s="256" t="e">
        <f>Temperaturverlauf!J193</f>
        <v>#N/A</v>
      </c>
      <c r="L221" s="253">
        <f>Temperaturverlauf!I193</f>
        <v>0</v>
      </c>
      <c r="M221" s="28" t="str">
        <f t="shared" si="38"/>
        <v/>
      </c>
      <c r="N221" s="23" t="str">
        <f t="shared" si="34"/>
        <v/>
      </c>
      <c r="O221" s="254" t="e">
        <f t="shared" si="28"/>
        <v>#N/A</v>
      </c>
      <c r="P221">
        <f t="shared" si="31"/>
        <v>0</v>
      </c>
      <c r="Q221" s="16"/>
      <c r="S221" s="256" t="e">
        <f>Temperaturverlauf!K193</f>
        <v>#N/A</v>
      </c>
      <c r="T221" s="253">
        <f>Temperaturverlauf!I193</f>
        <v>0</v>
      </c>
      <c r="U221" s="28" t="str">
        <f t="shared" si="35"/>
        <v/>
      </c>
      <c r="V221" s="56" t="str">
        <f t="shared" si="36"/>
        <v/>
      </c>
      <c r="W221" s="254" t="e">
        <f t="shared" si="32"/>
        <v>#N/A</v>
      </c>
      <c r="X221">
        <f t="shared" si="33"/>
        <v>0</v>
      </c>
      <c r="Y221">
        <f t="shared" si="37"/>
        <v>0</v>
      </c>
      <c r="Z221"/>
    </row>
    <row r="222" spans="3:26">
      <c r="C222" s="256" t="e">
        <f>Temperaturverlauf!J194</f>
        <v>#N/A</v>
      </c>
      <c r="D222" s="267">
        <f>Temperaturverlauf!I194</f>
        <v>0</v>
      </c>
      <c r="E222" s="2" t="str">
        <f t="shared" si="29"/>
        <v/>
      </c>
      <c r="F222" s="23" t="str">
        <f t="shared" si="30"/>
        <v/>
      </c>
      <c r="G222" s="254" t="e">
        <f t="shared" si="27"/>
        <v>#N/A</v>
      </c>
      <c r="H222">
        <f t="shared" si="39"/>
        <v>0</v>
      </c>
      <c r="I222" s="9"/>
      <c r="J222" s="2"/>
      <c r="K222" s="256" t="e">
        <f>Temperaturverlauf!J194</f>
        <v>#N/A</v>
      </c>
      <c r="L222" s="253">
        <f>Temperaturverlauf!I194</f>
        <v>0</v>
      </c>
      <c r="M222" s="28" t="str">
        <f t="shared" si="38"/>
        <v/>
      </c>
      <c r="N222" s="23" t="str">
        <f t="shared" si="34"/>
        <v/>
      </c>
      <c r="O222" s="254" t="e">
        <f t="shared" si="28"/>
        <v>#N/A</v>
      </c>
      <c r="P222">
        <f t="shared" si="31"/>
        <v>0</v>
      </c>
      <c r="Q222" s="16"/>
      <c r="S222" s="256" t="e">
        <f>Temperaturverlauf!K194</f>
        <v>#N/A</v>
      </c>
      <c r="T222" s="253">
        <f>Temperaturverlauf!I194</f>
        <v>0</v>
      </c>
      <c r="U222" s="28" t="str">
        <f t="shared" si="35"/>
        <v/>
      </c>
      <c r="V222" s="56" t="str">
        <f t="shared" si="36"/>
        <v/>
      </c>
      <c r="W222" s="254" t="e">
        <f t="shared" si="32"/>
        <v>#N/A</v>
      </c>
      <c r="X222">
        <f t="shared" si="33"/>
        <v>0</v>
      </c>
      <c r="Y222">
        <f t="shared" si="37"/>
        <v>0</v>
      </c>
      <c r="Z222"/>
    </row>
    <row r="223" spans="3:26">
      <c r="C223" s="256" t="e">
        <f>Temperaturverlauf!J195</f>
        <v>#N/A</v>
      </c>
      <c r="D223" s="267">
        <f>Temperaturverlauf!I195</f>
        <v>0</v>
      </c>
      <c r="E223" s="2" t="str">
        <f t="shared" si="29"/>
        <v/>
      </c>
      <c r="F223" s="23" t="str">
        <f t="shared" si="30"/>
        <v/>
      </c>
      <c r="G223" s="254" t="e">
        <f t="shared" si="27"/>
        <v>#N/A</v>
      </c>
      <c r="H223">
        <f t="shared" si="39"/>
        <v>0</v>
      </c>
      <c r="I223" s="9"/>
      <c r="J223" s="2"/>
      <c r="K223" s="256" t="e">
        <f>Temperaturverlauf!J195</f>
        <v>#N/A</v>
      </c>
      <c r="L223" s="253">
        <f>Temperaturverlauf!I195</f>
        <v>0</v>
      </c>
      <c r="M223" s="28" t="str">
        <f t="shared" si="38"/>
        <v/>
      </c>
      <c r="N223" s="23" t="str">
        <f t="shared" si="34"/>
        <v/>
      </c>
      <c r="O223" s="254" t="e">
        <f t="shared" si="28"/>
        <v>#N/A</v>
      </c>
      <c r="P223">
        <f t="shared" si="31"/>
        <v>0</v>
      </c>
      <c r="Q223" s="16"/>
      <c r="S223" s="256" t="e">
        <f>Temperaturverlauf!K195</f>
        <v>#N/A</v>
      </c>
      <c r="T223" s="253">
        <f>Temperaturverlauf!I195</f>
        <v>0</v>
      </c>
      <c r="U223" s="28" t="str">
        <f t="shared" si="35"/>
        <v/>
      </c>
      <c r="V223" s="56" t="str">
        <f t="shared" si="36"/>
        <v/>
      </c>
      <c r="W223" s="254" t="e">
        <f t="shared" si="32"/>
        <v>#N/A</v>
      </c>
      <c r="X223">
        <f t="shared" si="33"/>
        <v>0</v>
      </c>
      <c r="Y223">
        <f t="shared" si="37"/>
        <v>0</v>
      </c>
      <c r="Z223"/>
    </row>
    <row r="224" spans="3:26">
      <c r="C224" s="256" t="e">
        <f>Temperaturverlauf!J196</f>
        <v>#N/A</v>
      </c>
      <c r="D224" s="267">
        <f>Temperaturverlauf!I196</f>
        <v>0</v>
      </c>
      <c r="E224" s="2" t="str">
        <f t="shared" si="29"/>
        <v/>
      </c>
      <c r="F224" s="23" t="str">
        <f t="shared" si="30"/>
        <v/>
      </c>
      <c r="G224" s="254" t="e">
        <f t="shared" si="27"/>
        <v>#N/A</v>
      </c>
      <c r="H224">
        <f t="shared" si="39"/>
        <v>0</v>
      </c>
      <c r="I224" s="9"/>
      <c r="J224" s="2"/>
      <c r="K224" s="256" t="e">
        <f>Temperaturverlauf!J196</f>
        <v>#N/A</v>
      </c>
      <c r="L224" s="253">
        <f>Temperaturverlauf!I196</f>
        <v>0</v>
      </c>
      <c r="M224" s="28" t="str">
        <f t="shared" si="38"/>
        <v/>
      </c>
      <c r="N224" s="23" t="str">
        <f t="shared" si="34"/>
        <v/>
      </c>
      <c r="O224" s="254" t="e">
        <f t="shared" si="28"/>
        <v>#N/A</v>
      </c>
      <c r="P224">
        <f t="shared" si="31"/>
        <v>0</v>
      </c>
      <c r="Q224" s="16"/>
      <c r="S224" s="256" t="e">
        <f>Temperaturverlauf!K196</f>
        <v>#N/A</v>
      </c>
      <c r="T224" s="253">
        <f>Temperaturverlauf!I196</f>
        <v>0</v>
      </c>
      <c r="U224" s="28" t="str">
        <f t="shared" si="35"/>
        <v/>
      </c>
      <c r="V224" s="56" t="str">
        <f t="shared" si="36"/>
        <v/>
      </c>
      <c r="W224" s="254" t="e">
        <f t="shared" si="32"/>
        <v>#N/A</v>
      </c>
      <c r="X224">
        <f t="shared" si="33"/>
        <v>0</v>
      </c>
      <c r="Y224">
        <f t="shared" si="37"/>
        <v>0</v>
      </c>
      <c r="Z224"/>
    </row>
    <row r="225" spans="3:26">
      <c r="C225" s="256" t="e">
        <f>Temperaturverlauf!J197</f>
        <v>#N/A</v>
      </c>
      <c r="D225" s="267">
        <f>Temperaturverlauf!I197</f>
        <v>0</v>
      </c>
      <c r="E225" s="2" t="str">
        <f t="shared" si="29"/>
        <v/>
      </c>
      <c r="F225" s="23" t="str">
        <f t="shared" si="30"/>
        <v/>
      </c>
      <c r="G225" s="254" t="e">
        <f t="shared" si="27"/>
        <v>#N/A</v>
      </c>
      <c r="H225">
        <f t="shared" si="39"/>
        <v>0</v>
      </c>
      <c r="I225" s="9"/>
      <c r="J225" s="2"/>
      <c r="K225" s="256" t="e">
        <f>Temperaturverlauf!J197</f>
        <v>#N/A</v>
      </c>
      <c r="L225" s="253">
        <f>Temperaturverlauf!I197</f>
        <v>0</v>
      </c>
      <c r="M225" s="28" t="str">
        <f t="shared" si="38"/>
        <v/>
      </c>
      <c r="N225" s="23" t="str">
        <f t="shared" si="34"/>
        <v/>
      </c>
      <c r="O225" s="254" t="e">
        <f t="shared" si="28"/>
        <v>#N/A</v>
      </c>
      <c r="P225">
        <f t="shared" si="31"/>
        <v>0</v>
      </c>
      <c r="Q225" s="16"/>
      <c r="S225" s="256" t="e">
        <f>Temperaturverlauf!K197</f>
        <v>#N/A</v>
      </c>
      <c r="T225" s="253">
        <f>Temperaturverlauf!I197</f>
        <v>0</v>
      </c>
      <c r="U225" s="28" t="str">
        <f t="shared" si="35"/>
        <v/>
      </c>
      <c r="V225" s="56" t="str">
        <f t="shared" si="36"/>
        <v/>
      </c>
      <c r="W225" s="254" t="e">
        <f t="shared" si="32"/>
        <v>#N/A</v>
      </c>
      <c r="X225">
        <f t="shared" si="33"/>
        <v>0</v>
      </c>
      <c r="Y225">
        <f t="shared" si="37"/>
        <v>0</v>
      </c>
      <c r="Z225"/>
    </row>
    <row r="226" spans="3:26">
      <c r="C226" s="256" t="e">
        <f>Temperaturverlauf!J198</f>
        <v>#N/A</v>
      </c>
      <c r="D226" s="267">
        <f>Temperaturverlauf!I198</f>
        <v>0</v>
      </c>
      <c r="E226" s="2" t="str">
        <f t="shared" si="29"/>
        <v/>
      </c>
      <c r="F226" s="23" t="str">
        <f t="shared" si="30"/>
        <v/>
      </c>
      <c r="G226" s="254" t="e">
        <f t="shared" si="27"/>
        <v>#N/A</v>
      </c>
      <c r="H226">
        <f t="shared" si="39"/>
        <v>0</v>
      </c>
      <c r="I226" s="9"/>
      <c r="J226" s="2"/>
      <c r="K226" s="256" t="e">
        <f>Temperaturverlauf!J198</f>
        <v>#N/A</v>
      </c>
      <c r="L226" s="253">
        <f>Temperaturverlauf!I198</f>
        <v>0</v>
      </c>
      <c r="M226" s="28" t="str">
        <f t="shared" si="38"/>
        <v/>
      </c>
      <c r="N226" s="23" t="str">
        <f t="shared" si="34"/>
        <v/>
      </c>
      <c r="O226" s="254" t="e">
        <f t="shared" si="28"/>
        <v>#N/A</v>
      </c>
      <c r="P226">
        <f t="shared" si="31"/>
        <v>0</v>
      </c>
      <c r="Q226" s="16"/>
      <c r="S226" s="256" t="e">
        <f>Temperaturverlauf!K198</f>
        <v>#N/A</v>
      </c>
      <c r="T226" s="253">
        <f>Temperaturverlauf!I198</f>
        <v>0</v>
      </c>
      <c r="U226" s="28" t="str">
        <f t="shared" si="35"/>
        <v/>
      </c>
      <c r="V226" s="56" t="str">
        <f t="shared" si="36"/>
        <v/>
      </c>
      <c r="W226" s="254" t="e">
        <f t="shared" si="32"/>
        <v>#N/A</v>
      </c>
      <c r="X226">
        <f t="shared" si="33"/>
        <v>0</v>
      </c>
      <c r="Y226">
        <f t="shared" si="37"/>
        <v>0</v>
      </c>
      <c r="Z226"/>
    </row>
    <row r="227" spans="3:26">
      <c r="C227" s="256" t="e">
        <f>Temperaturverlauf!J199</f>
        <v>#N/A</v>
      </c>
      <c r="D227" s="267">
        <f>Temperaturverlauf!I199</f>
        <v>0</v>
      </c>
      <c r="E227" s="2" t="str">
        <f t="shared" si="29"/>
        <v/>
      </c>
      <c r="F227" s="23" t="str">
        <f t="shared" si="30"/>
        <v/>
      </c>
      <c r="G227" s="254" t="e">
        <f t="shared" si="27"/>
        <v>#N/A</v>
      </c>
      <c r="H227">
        <f t="shared" si="39"/>
        <v>0</v>
      </c>
      <c r="I227" s="9"/>
      <c r="J227" s="2"/>
      <c r="K227" s="256" t="e">
        <f>Temperaturverlauf!J199</f>
        <v>#N/A</v>
      </c>
      <c r="L227" s="253">
        <f>Temperaturverlauf!I199</f>
        <v>0</v>
      </c>
      <c r="M227" s="28" t="str">
        <f t="shared" si="38"/>
        <v/>
      </c>
      <c r="N227" s="23" t="str">
        <f t="shared" si="34"/>
        <v/>
      </c>
      <c r="O227" s="254" t="e">
        <f t="shared" si="28"/>
        <v>#N/A</v>
      </c>
      <c r="P227">
        <f t="shared" si="31"/>
        <v>0</v>
      </c>
      <c r="Q227" s="16"/>
      <c r="S227" s="256" t="e">
        <f>Temperaturverlauf!K199</f>
        <v>#N/A</v>
      </c>
      <c r="T227" s="253">
        <f>Temperaturverlauf!I199</f>
        <v>0</v>
      </c>
      <c r="U227" s="28" t="str">
        <f t="shared" si="35"/>
        <v/>
      </c>
      <c r="V227" s="56" t="str">
        <f t="shared" si="36"/>
        <v/>
      </c>
      <c r="W227" s="254" t="e">
        <f t="shared" si="32"/>
        <v>#N/A</v>
      </c>
      <c r="X227">
        <f t="shared" si="33"/>
        <v>0</v>
      </c>
      <c r="Y227">
        <f t="shared" si="37"/>
        <v>0</v>
      </c>
      <c r="Z227"/>
    </row>
    <row r="228" spans="3:26">
      <c r="C228" s="256" t="e">
        <f>Temperaturverlauf!J200</f>
        <v>#N/A</v>
      </c>
      <c r="D228" s="267">
        <f>Temperaturverlauf!I200</f>
        <v>0</v>
      </c>
      <c r="E228" s="2" t="str">
        <f t="shared" si="29"/>
        <v/>
      </c>
      <c r="F228" s="23" t="str">
        <f t="shared" si="30"/>
        <v/>
      </c>
      <c r="G228" s="254" t="e">
        <f t="shared" si="27"/>
        <v>#N/A</v>
      </c>
      <c r="H228">
        <f t="shared" si="39"/>
        <v>0</v>
      </c>
      <c r="I228" s="9"/>
      <c r="J228" s="2"/>
      <c r="K228" s="256" t="e">
        <f>Temperaturverlauf!J200</f>
        <v>#N/A</v>
      </c>
      <c r="L228" s="253">
        <f>Temperaturverlauf!I200</f>
        <v>0</v>
      </c>
      <c r="M228" s="28" t="str">
        <f t="shared" si="38"/>
        <v/>
      </c>
      <c r="N228" s="23" t="str">
        <f t="shared" si="34"/>
        <v/>
      </c>
      <c r="O228" s="254" t="e">
        <f t="shared" si="28"/>
        <v>#N/A</v>
      </c>
      <c r="P228">
        <f t="shared" si="31"/>
        <v>0</v>
      </c>
      <c r="Q228" s="16"/>
      <c r="S228" s="256" t="e">
        <f>Temperaturverlauf!K200</f>
        <v>#N/A</v>
      </c>
      <c r="T228" s="253">
        <f>Temperaturverlauf!I200</f>
        <v>0</v>
      </c>
      <c r="U228" s="28" t="str">
        <f t="shared" si="35"/>
        <v/>
      </c>
      <c r="V228" s="56" t="str">
        <f t="shared" si="36"/>
        <v/>
      </c>
      <c r="W228" s="254" t="e">
        <f t="shared" si="32"/>
        <v>#N/A</v>
      </c>
      <c r="X228">
        <f t="shared" si="33"/>
        <v>0</v>
      </c>
      <c r="Y228">
        <f t="shared" si="37"/>
        <v>0</v>
      </c>
      <c r="Z228"/>
    </row>
    <row r="229" spans="3:26">
      <c r="C229" s="256" t="e">
        <f>Temperaturverlauf!J201</f>
        <v>#N/A</v>
      </c>
      <c r="D229" s="267">
        <f>Temperaturverlauf!I201</f>
        <v>0</v>
      </c>
      <c r="E229" s="2" t="str">
        <f t="shared" si="29"/>
        <v/>
      </c>
      <c r="F229" s="23" t="str">
        <f t="shared" si="30"/>
        <v/>
      </c>
      <c r="G229" s="254" t="e">
        <f t="shared" si="27"/>
        <v>#N/A</v>
      </c>
      <c r="H229">
        <f t="shared" si="39"/>
        <v>0</v>
      </c>
      <c r="I229" s="9"/>
      <c r="J229" s="2"/>
      <c r="K229" s="256" t="e">
        <f>Temperaturverlauf!J201</f>
        <v>#N/A</v>
      </c>
      <c r="L229" s="253">
        <f>Temperaturverlauf!I201</f>
        <v>0</v>
      </c>
      <c r="M229" s="28" t="str">
        <f t="shared" si="38"/>
        <v/>
      </c>
      <c r="N229" s="23" t="str">
        <f t="shared" si="34"/>
        <v/>
      </c>
      <c r="O229" s="254" t="e">
        <f t="shared" si="28"/>
        <v>#N/A</v>
      </c>
      <c r="P229">
        <f t="shared" si="31"/>
        <v>0</v>
      </c>
      <c r="Q229" s="16"/>
      <c r="S229" s="256" t="e">
        <f>Temperaturverlauf!K201</f>
        <v>#N/A</v>
      </c>
      <c r="T229" s="253">
        <f>Temperaturverlauf!I201</f>
        <v>0</v>
      </c>
      <c r="U229" s="28" t="str">
        <f t="shared" si="35"/>
        <v/>
      </c>
      <c r="V229" s="56" t="str">
        <f t="shared" si="36"/>
        <v/>
      </c>
      <c r="W229" s="254" t="e">
        <f t="shared" si="32"/>
        <v>#N/A</v>
      </c>
      <c r="X229">
        <f t="shared" si="33"/>
        <v>0</v>
      </c>
      <c r="Y229">
        <f t="shared" si="37"/>
        <v>0</v>
      </c>
      <c r="Z229"/>
    </row>
    <row r="230" spans="3:26">
      <c r="C230" s="256" t="e">
        <f>Temperaturverlauf!J202</f>
        <v>#N/A</v>
      </c>
      <c r="D230" s="267">
        <f>Temperaturverlauf!I202</f>
        <v>0</v>
      </c>
      <c r="E230" s="2" t="str">
        <f t="shared" si="29"/>
        <v/>
      </c>
      <c r="F230" s="23" t="str">
        <f t="shared" si="30"/>
        <v/>
      </c>
      <c r="G230" s="254" t="e">
        <f t="shared" si="27"/>
        <v>#N/A</v>
      </c>
      <c r="H230">
        <f t="shared" si="39"/>
        <v>0</v>
      </c>
      <c r="I230" s="9"/>
      <c r="J230" s="2"/>
      <c r="K230" s="256" t="e">
        <f>Temperaturverlauf!J202</f>
        <v>#N/A</v>
      </c>
      <c r="L230" s="253">
        <f>Temperaturverlauf!I202</f>
        <v>0</v>
      </c>
      <c r="M230" s="28" t="str">
        <f t="shared" si="38"/>
        <v/>
      </c>
      <c r="N230" s="23" t="str">
        <f t="shared" si="34"/>
        <v/>
      </c>
      <c r="O230" s="254" t="e">
        <f t="shared" si="28"/>
        <v>#N/A</v>
      </c>
      <c r="P230">
        <f t="shared" si="31"/>
        <v>0</v>
      </c>
      <c r="Q230" s="16"/>
      <c r="S230" s="256" t="e">
        <f>Temperaturverlauf!K202</f>
        <v>#N/A</v>
      </c>
      <c r="T230" s="253">
        <f>Temperaturverlauf!I202</f>
        <v>0</v>
      </c>
      <c r="U230" s="28" t="str">
        <f t="shared" si="35"/>
        <v/>
      </c>
      <c r="V230" s="56" t="str">
        <f t="shared" si="36"/>
        <v/>
      </c>
      <c r="W230" s="254" t="e">
        <f t="shared" si="32"/>
        <v>#N/A</v>
      </c>
      <c r="X230">
        <f t="shared" si="33"/>
        <v>0</v>
      </c>
      <c r="Y230">
        <f t="shared" si="37"/>
        <v>0</v>
      </c>
      <c r="Z230"/>
    </row>
    <row r="231" spans="3:26">
      <c r="C231" s="256" t="e">
        <f>Temperaturverlauf!J203</f>
        <v>#N/A</v>
      </c>
      <c r="D231" s="267">
        <f>Temperaturverlauf!I203</f>
        <v>0</v>
      </c>
      <c r="E231" s="2" t="str">
        <f t="shared" si="29"/>
        <v/>
      </c>
      <c r="F231" s="23" t="str">
        <f t="shared" si="30"/>
        <v/>
      </c>
      <c r="G231" s="254" t="e">
        <f t="shared" si="27"/>
        <v>#N/A</v>
      </c>
      <c r="H231">
        <f t="shared" si="39"/>
        <v>0</v>
      </c>
      <c r="I231" s="9"/>
      <c r="J231" s="2"/>
      <c r="K231" s="256" t="e">
        <f>Temperaturverlauf!J203</f>
        <v>#N/A</v>
      </c>
      <c r="L231" s="253">
        <f>Temperaturverlauf!I203</f>
        <v>0</v>
      </c>
      <c r="M231" s="28" t="str">
        <f t="shared" si="38"/>
        <v/>
      </c>
      <c r="N231" s="23" t="str">
        <f t="shared" si="34"/>
        <v/>
      </c>
      <c r="O231" s="254" t="e">
        <f t="shared" si="28"/>
        <v>#N/A</v>
      </c>
      <c r="P231">
        <f t="shared" si="31"/>
        <v>0</v>
      </c>
      <c r="Q231" s="16"/>
      <c r="S231" s="256" t="e">
        <f>Temperaturverlauf!K203</f>
        <v>#N/A</v>
      </c>
      <c r="T231" s="253">
        <f>Temperaturverlauf!I203</f>
        <v>0</v>
      </c>
      <c r="U231" s="28" t="str">
        <f t="shared" si="35"/>
        <v/>
      </c>
      <c r="V231" s="56" t="str">
        <f t="shared" si="36"/>
        <v/>
      </c>
      <c r="W231" s="254" t="e">
        <f t="shared" si="32"/>
        <v>#N/A</v>
      </c>
      <c r="X231">
        <f t="shared" si="33"/>
        <v>0</v>
      </c>
      <c r="Y231">
        <f t="shared" si="37"/>
        <v>0</v>
      </c>
      <c r="Z231"/>
    </row>
    <row r="232" spans="3:26">
      <c r="C232" s="256" t="e">
        <f>Temperaturverlauf!J204</f>
        <v>#N/A</v>
      </c>
      <c r="D232" s="267">
        <f>Temperaturverlauf!I204</f>
        <v>0</v>
      </c>
      <c r="E232" s="2" t="str">
        <f t="shared" si="29"/>
        <v/>
      </c>
      <c r="F232" s="23" t="str">
        <f t="shared" si="30"/>
        <v/>
      </c>
      <c r="G232" s="254" t="e">
        <f t="shared" si="27"/>
        <v>#N/A</v>
      </c>
      <c r="H232">
        <f t="shared" si="39"/>
        <v>0</v>
      </c>
      <c r="I232" s="9"/>
      <c r="J232" s="2"/>
      <c r="K232" s="256" t="e">
        <f>Temperaturverlauf!J204</f>
        <v>#N/A</v>
      </c>
      <c r="L232" s="253">
        <f>Temperaturverlauf!I204</f>
        <v>0</v>
      </c>
      <c r="M232" s="28" t="str">
        <f t="shared" si="38"/>
        <v/>
      </c>
      <c r="N232" s="23" t="str">
        <f t="shared" si="34"/>
        <v/>
      </c>
      <c r="O232" s="254" t="e">
        <f t="shared" si="28"/>
        <v>#N/A</v>
      </c>
      <c r="P232">
        <f t="shared" si="31"/>
        <v>0</v>
      </c>
      <c r="Q232" s="16"/>
      <c r="S232" s="256" t="e">
        <f>Temperaturverlauf!K204</f>
        <v>#N/A</v>
      </c>
      <c r="T232" s="253">
        <f>Temperaturverlauf!I204</f>
        <v>0</v>
      </c>
      <c r="U232" s="28" t="str">
        <f t="shared" si="35"/>
        <v/>
      </c>
      <c r="V232" s="56" t="str">
        <f t="shared" si="36"/>
        <v/>
      </c>
      <c r="W232" s="254" t="e">
        <f t="shared" si="32"/>
        <v>#N/A</v>
      </c>
      <c r="X232">
        <f t="shared" si="33"/>
        <v>0</v>
      </c>
      <c r="Y232">
        <f t="shared" si="37"/>
        <v>0</v>
      </c>
      <c r="Z232"/>
    </row>
    <row r="233" spans="3:26">
      <c r="C233" s="256" t="e">
        <f>Temperaturverlauf!J205</f>
        <v>#N/A</v>
      </c>
      <c r="D233" s="267">
        <f>Temperaturverlauf!I205</f>
        <v>0</v>
      </c>
      <c r="E233" s="2" t="str">
        <f t="shared" si="29"/>
        <v/>
      </c>
      <c r="F233" s="23" t="str">
        <f t="shared" si="30"/>
        <v/>
      </c>
      <c r="G233" s="254" t="e">
        <f t="shared" si="27"/>
        <v>#N/A</v>
      </c>
      <c r="H233">
        <f t="shared" si="39"/>
        <v>0</v>
      </c>
      <c r="I233" s="9"/>
      <c r="J233" s="2"/>
      <c r="K233" s="256" t="e">
        <f>Temperaturverlauf!J205</f>
        <v>#N/A</v>
      </c>
      <c r="L233" s="253">
        <f>Temperaturverlauf!I205</f>
        <v>0</v>
      </c>
      <c r="M233" s="28" t="str">
        <f t="shared" si="38"/>
        <v/>
      </c>
      <c r="N233" s="23" t="str">
        <f t="shared" si="34"/>
        <v/>
      </c>
      <c r="O233" s="254" t="e">
        <f t="shared" si="28"/>
        <v>#N/A</v>
      </c>
      <c r="P233">
        <f t="shared" si="31"/>
        <v>0</v>
      </c>
      <c r="Q233" s="16"/>
      <c r="S233" s="256" t="e">
        <f>Temperaturverlauf!K205</f>
        <v>#N/A</v>
      </c>
      <c r="T233" s="253">
        <f>Temperaturverlauf!I205</f>
        <v>0</v>
      </c>
      <c r="U233" s="28" t="str">
        <f t="shared" si="35"/>
        <v/>
      </c>
      <c r="V233" s="56" t="str">
        <f t="shared" si="36"/>
        <v/>
      </c>
      <c r="W233" s="254" t="e">
        <f t="shared" si="32"/>
        <v>#N/A</v>
      </c>
      <c r="X233">
        <f t="shared" si="33"/>
        <v>0</v>
      </c>
      <c r="Y233">
        <f t="shared" si="37"/>
        <v>0</v>
      </c>
      <c r="Z233"/>
    </row>
    <row r="234" spans="3:26">
      <c r="C234" s="256" t="e">
        <f>Temperaturverlauf!J206</f>
        <v>#N/A</v>
      </c>
      <c r="D234" s="267">
        <f>Temperaturverlauf!I206</f>
        <v>0</v>
      </c>
      <c r="E234" s="2" t="str">
        <f t="shared" si="29"/>
        <v/>
      </c>
      <c r="F234" s="23" t="str">
        <f t="shared" si="30"/>
        <v/>
      </c>
      <c r="G234" s="254" t="e">
        <f t="shared" si="27"/>
        <v>#N/A</v>
      </c>
      <c r="H234">
        <f t="shared" si="39"/>
        <v>0</v>
      </c>
      <c r="I234" s="9"/>
      <c r="J234" s="2"/>
      <c r="K234" s="256" t="e">
        <f>Temperaturverlauf!J206</f>
        <v>#N/A</v>
      </c>
      <c r="L234" s="253">
        <f>Temperaturverlauf!I206</f>
        <v>0</v>
      </c>
      <c r="M234" s="28" t="str">
        <f t="shared" si="38"/>
        <v/>
      </c>
      <c r="N234" s="23" t="str">
        <f t="shared" si="34"/>
        <v/>
      </c>
      <c r="O234" s="254" t="e">
        <f t="shared" si="28"/>
        <v>#N/A</v>
      </c>
      <c r="P234">
        <f t="shared" si="31"/>
        <v>0</v>
      </c>
      <c r="Q234" s="16"/>
      <c r="S234" s="256" t="e">
        <f>Temperaturverlauf!K206</f>
        <v>#N/A</v>
      </c>
      <c r="T234" s="253">
        <f>Temperaturverlauf!I206</f>
        <v>0</v>
      </c>
      <c r="U234" s="28" t="str">
        <f t="shared" si="35"/>
        <v/>
      </c>
      <c r="V234" s="56" t="str">
        <f t="shared" si="36"/>
        <v/>
      </c>
      <c r="W234" s="254" t="e">
        <f t="shared" si="32"/>
        <v>#N/A</v>
      </c>
      <c r="X234">
        <f t="shared" si="33"/>
        <v>0</v>
      </c>
      <c r="Y234">
        <f t="shared" si="37"/>
        <v>0</v>
      </c>
      <c r="Z234"/>
    </row>
    <row r="235" spans="3:26">
      <c r="C235" s="256" t="e">
        <f>Temperaturverlauf!J207</f>
        <v>#N/A</v>
      </c>
      <c r="D235" s="267">
        <f>Temperaturverlauf!I207</f>
        <v>0</v>
      </c>
      <c r="E235" s="2" t="str">
        <f t="shared" si="29"/>
        <v/>
      </c>
      <c r="F235" s="23" t="str">
        <f t="shared" si="30"/>
        <v/>
      </c>
      <c r="G235" s="254" t="e">
        <f t="shared" si="27"/>
        <v>#N/A</v>
      </c>
      <c r="H235">
        <f t="shared" si="39"/>
        <v>0</v>
      </c>
      <c r="I235" s="9"/>
      <c r="J235" s="2"/>
      <c r="K235" s="256" t="e">
        <f>Temperaturverlauf!J207</f>
        <v>#N/A</v>
      </c>
      <c r="L235" s="253">
        <f>Temperaturverlauf!I207</f>
        <v>0</v>
      </c>
      <c r="M235" s="28" t="str">
        <f t="shared" si="38"/>
        <v/>
      </c>
      <c r="N235" s="23" t="str">
        <f t="shared" si="34"/>
        <v/>
      </c>
      <c r="O235" s="254" t="e">
        <f t="shared" si="28"/>
        <v>#N/A</v>
      </c>
      <c r="P235">
        <f t="shared" si="31"/>
        <v>0</v>
      </c>
      <c r="Q235" s="16"/>
      <c r="S235" s="256" t="e">
        <f>Temperaturverlauf!K207</f>
        <v>#N/A</v>
      </c>
      <c r="T235" s="253">
        <f>Temperaturverlauf!I207</f>
        <v>0</v>
      </c>
      <c r="U235" s="28" t="str">
        <f t="shared" si="35"/>
        <v/>
      </c>
      <c r="V235" s="56" t="str">
        <f t="shared" si="36"/>
        <v/>
      </c>
      <c r="W235" s="254" t="e">
        <f t="shared" si="32"/>
        <v>#N/A</v>
      </c>
      <c r="X235">
        <f t="shared" si="33"/>
        <v>0</v>
      </c>
      <c r="Y235">
        <f t="shared" si="37"/>
        <v>0</v>
      </c>
      <c r="Z235"/>
    </row>
    <row r="236" spans="3:26">
      <c r="C236" s="256" t="e">
        <f>Temperaturverlauf!J208</f>
        <v>#N/A</v>
      </c>
      <c r="D236" s="267">
        <f>Temperaturverlauf!I208</f>
        <v>0</v>
      </c>
      <c r="E236" s="2" t="str">
        <f t="shared" si="29"/>
        <v/>
      </c>
      <c r="F236" s="23" t="str">
        <f t="shared" si="30"/>
        <v/>
      </c>
      <c r="G236" s="254" t="e">
        <f t="shared" si="27"/>
        <v>#N/A</v>
      </c>
      <c r="H236">
        <f t="shared" si="39"/>
        <v>0</v>
      </c>
      <c r="I236" s="9"/>
      <c r="J236" s="2"/>
      <c r="K236" s="256" t="e">
        <f>Temperaturverlauf!J208</f>
        <v>#N/A</v>
      </c>
      <c r="L236" s="253">
        <f>Temperaturverlauf!I208</f>
        <v>0</v>
      </c>
      <c r="M236" s="28" t="str">
        <f t="shared" si="38"/>
        <v/>
      </c>
      <c r="N236" s="23" t="str">
        <f t="shared" si="34"/>
        <v/>
      </c>
      <c r="O236" s="254" t="e">
        <f t="shared" si="28"/>
        <v>#N/A</v>
      </c>
      <c r="P236">
        <f t="shared" si="31"/>
        <v>0</v>
      </c>
      <c r="Q236" s="16"/>
      <c r="S236" s="256" t="e">
        <f>Temperaturverlauf!K208</f>
        <v>#N/A</v>
      </c>
      <c r="T236" s="253">
        <f>Temperaturverlauf!I208</f>
        <v>0</v>
      </c>
      <c r="U236" s="28" t="str">
        <f t="shared" si="35"/>
        <v/>
      </c>
      <c r="V236" s="56" t="str">
        <f t="shared" si="36"/>
        <v/>
      </c>
      <c r="W236" s="254" t="e">
        <f t="shared" si="32"/>
        <v>#N/A</v>
      </c>
      <c r="X236">
        <f t="shared" si="33"/>
        <v>0</v>
      </c>
      <c r="Y236">
        <f t="shared" si="37"/>
        <v>0</v>
      </c>
      <c r="Z236"/>
    </row>
    <row r="237" spans="3:26">
      <c r="C237" s="256" t="e">
        <f>Temperaturverlauf!J209</f>
        <v>#N/A</v>
      </c>
      <c r="D237" s="267">
        <f>Temperaturverlauf!I209</f>
        <v>0</v>
      </c>
      <c r="E237" s="2" t="str">
        <f t="shared" si="29"/>
        <v/>
      </c>
      <c r="F237" s="23" t="str">
        <f t="shared" si="30"/>
        <v/>
      </c>
      <c r="G237" s="254" t="e">
        <f t="shared" ref="G237:G265" si="40">IF(ISNUMBER(D237),10^((C237-$E$39)/$E$38)*D237,"")</f>
        <v>#N/A</v>
      </c>
      <c r="H237">
        <f t="shared" si="39"/>
        <v>0</v>
      </c>
      <c r="I237" s="9"/>
      <c r="J237" s="2"/>
      <c r="K237" s="256" t="e">
        <f>Temperaturverlauf!J209</f>
        <v>#N/A</v>
      </c>
      <c r="L237" s="253">
        <f>Temperaturverlauf!I209</f>
        <v>0</v>
      </c>
      <c r="M237" s="28" t="str">
        <f t="shared" si="38"/>
        <v/>
      </c>
      <c r="N237" s="23" t="str">
        <f t="shared" si="34"/>
        <v/>
      </c>
      <c r="O237" s="254" t="e">
        <f t="shared" si="28"/>
        <v>#N/A</v>
      </c>
      <c r="P237">
        <f t="shared" si="31"/>
        <v>0</v>
      </c>
      <c r="Q237" s="16"/>
      <c r="S237" s="256" t="e">
        <f>Temperaturverlauf!K209</f>
        <v>#N/A</v>
      </c>
      <c r="T237" s="253">
        <f>Temperaturverlauf!I209</f>
        <v>0</v>
      </c>
      <c r="U237" s="28" t="str">
        <f t="shared" si="35"/>
        <v/>
      </c>
      <c r="V237" s="56" t="str">
        <f t="shared" si="36"/>
        <v/>
      </c>
      <c r="W237" s="254" t="e">
        <f t="shared" si="32"/>
        <v>#N/A</v>
      </c>
      <c r="X237">
        <f t="shared" si="33"/>
        <v>0</v>
      </c>
      <c r="Y237">
        <f t="shared" si="37"/>
        <v>0</v>
      </c>
      <c r="Z237"/>
    </row>
    <row r="238" spans="3:26">
      <c r="C238" s="256" t="e">
        <f>Temperaturverlauf!J210</f>
        <v>#N/A</v>
      </c>
      <c r="D238" s="267">
        <f>Temperaturverlauf!I210</f>
        <v>0</v>
      </c>
      <c r="E238" s="2" t="str">
        <f t="shared" si="29"/>
        <v/>
      </c>
      <c r="F238" s="23" t="str">
        <f t="shared" si="30"/>
        <v/>
      </c>
      <c r="G238" s="254" t="e">
        <f t="shared" si="40"/>
        <v>#N/A</v>
      </c>
      <c r="H238">
        <f t="shared" si="39"/>
        <v>0</v>
      </c>
      <c r="I238" s="9"/>
      <c r="J238" s="2"/>
      <c r="K238" s="256" t="e">
        <f>Temperaturverlauf!J210</f>
        <v>#N/A</v>
      </c>
      <c r="L238" s="253">
        <f>Temperaturverlauf!I210</f>
        <v>0</v>
      </c>
      <c r="M238" s="28" t="str">
        <f t="shared" si="38"/>
        <v/>
      </c>
      <c r="N238" s="23" t="str">
        <f t="shared" si="34"/>
        <v/>
      </c>
      <c r="O238" s="254" t="e">
        <f t="shared" ref="O238:O265" si="41">IF(ISNUMBER(L238),10^((K238-$M$39)/$M$38)*L238,"")</f>
        <v>#N/A</v>
      </c>
      <c r="P238">
        <f t="shared" si="31"/>
        <v>0</v>
      </c>
      <c r="Q238" s="16"/>
      <c r="S238" s="256" t="e">
        <f>Temperaturverlauf!K210</f>
        <v>#N/A</v>
      </c>
      <c r="T238" s="253">
        <f>Temperaturverlauf!I210</f>
        <v>0</v>
      </c>
      <c r="U238" s="28" t="str">
        <f t="shared" si="35"/>
        <v/>
      </c>
      <c r="V238" s="56" t="str">
        <f t="shared" si="36"/>
        <v/>
      </c>
      <c r="W238" s="254" t="e">
        <f t="shared" si="32"/>
        <v>#N/A</v>
      </c>
      <c r="X238">
        <f t="shared" si="33"/>
        <v>0</v>
      </c>
      <c r="Y238">
        <f t="shared" si="37"/>
        <v>0</v>
      </c>
      <c r="Z238"/>
    </row>
    <row r="239" spans="3:26">
      <c r="C239" s="256" t="e">
        <f>Temperaturverlauf!J211</f>
        <v>#N/A</v>
      </c>
      <c r="D239" s="267">
        <f>Temperaturverlauf!I211</f>
        <v>0</v>
      </c>
      <c r="E239" s="2" t="str">
        <f t="shared" ref="E239:E265" si="42">IF(ISNUMBER(C239),E$37/10^(($C239-E$39)/E$38),"")</f>
        <v/>
      </c>
      <c r="F239" s="23" t="str">
        <f t="shared" ref="F239:F265" si="43">IF(ISNUMBER(C239),10^((C239-$E$39)/$E$38),"")</f>
        <v/>
      </c>
      <c r="G239" s="254" t="e">
        <f t="shared" si="40"/>
        <v>#N/A</v>
      </c>
      <c r="H239">
        <f t="shared" si="39"/>
        <v>0</v>
      </c>
      <c r="I239" s="9"/>
      <c r="J239" s="2"/>
      <c r="K239" s="256" t="e">
        <f>Temperaturverlauf!J211</f>
        <v>#N/A</v>
      </c>
      <c r="L239" s="253">
        <f>Temperaturverlauf!I211</f>
        <v>0</v>
      </c>
      <c r="M239" s="28" t="str">
        <f t="shared" si="38"/>
        <v/>
      </c>
      <c r="N239" s="23" t="str">
        <f t="shared" si="34"/>
        <v/>
      </c>
      <c r="O239" s="254" t="e">
        <f t="shared" si="41"/>
        <v>#N/A</v>
      </c>
      <c r="P239">
        <f t="shared" ref="P239:P265" si="44">IF(ISNA(O239),0,O239)</f>
        <v>0</v>
      </c>
      <c r="Q239" s="16"/>
      <c r="S239" s="256" t="e">
        <f>Temperaturverlauf!K211</f>
        <v>#N/A</v>
      </c>
      <c r="T239" s="253">
        <f>Temperaturverlauf!I211</f>
        <v>0</v>
      </c>
      <c r="U239" s="28" t="str">
        <f t="shared" si="35"/>
        <v/>
      </c>
      <c r="V239" s="56" t="str">
        <f t="shared" si="36"/>
        <v/>
      </c>
      <c r="W239" s="254" t="e">
        <f t="shared" ref="W239:W265" si="45">IF(ISNUMBER(T239),10^((S239-$U$39)/$U$38)*T239,"")</f>
        <v>#N/A</v>
      </c>
      <c r="X239">
        <f t="shared" ref="X239:X265" si="46">IF(ISNA(W239),0,W239)</f>
        <v>0</v>
      </c>
      <c r="Y239">
        <f t="shared" si="37"/>
        <v>0</v>
      </c>
      <c r="Z239"/>
    </row>
    <row r="240" spans="3:26">
      <c r="C240" s="256" t="e">
        <f>Temperaturverlauf!J212</f>
        <v>#N/A</v>
      </c>
      <c r="D240" s="267">
        <f>Temperaturverlauf!I212</f>
        <v>0</v>
      </c>
      <c r="E240" s="2" t="str">
        <f t="shared" si="42"/>
        <v/>
      </c>
      <c r="F240" s="23" t="str">
        <f t="shared" si="43"/>
        <v/>
      </c>
      <c r="G240" s="254" t="e">
        <f t="shared" si="40"/>
        <v>#N/A</v>
      </c>
      <c r="H240">
        <f t="shared" si="39"/>
        <v>0</v>
      </c>
      <c r="I240" s="9"/>
      <c r="J240" s="2"/>
      <c r="K240" s="256" t="e">
        <f>Temperaturverlauf!J212</f>
        <v>#N/A</v>
      </c>
      <c r="L240" s="253">
        <f>Temperaturverlauf!I212</f>
        <v>0</v>
      </c>
      <c r="M240" s="28" t="str">
        <f t="shared" si="38"/>
        <v/>
      </c>
      <c r="N240" s="23" t="str">
        <f t="shared" ref="N240:N265" si="47">IF(ISNUMBER(K240),10^((K240-$M$39)/$M$38),"")</f>
        <v/>
      </c>
      <c r="O240" s="254" t="e">
        <f t="shared" si="41"/>
        <v>#N/A</v>
      </c>
      <c r="P240">
        <f t="shared" si="44"/>
        <v>0</v>
      </c>
      <c r="Q240" s="16"/>
      <c r="S240" s="256" t="e">
        <f>Temperaturverlauf!K212</f>
        <v>#N/A</v>
      </c>
      <c r="T240" s="253">
        <f>Temperaturverlauf!I212</f>
        <v>0</v>
      </c>
      <c r="U240" s="28" t="str">
        <f t="shared" ref="U240:U265" si="48">IF(ISNUMBER(S240),$U$37/10^((S240-$U$39)/$U$38),"")</f>
        <v/>
      </c>
      <c r="V240" s="56" t="str">
        <f t="shared" ref="V240:V265" si="49">IF(ISNUMBER(S240),10^((S240-$U$39)/$U$38),"")</f>
        <v/>
      </c>
      <c r="W240" s="254" t="e">
        <f t="shared" si="45"/>
        <v>#N/A</v>
      </c>
      <c r="X240">
        <f t="shared" si="46"/>
        <v>0</v>
      </c>
      <c r="Y240">
        <f t="shared" ref="Y240:Y265" si="50">IF(ISNA(S240),0,S240)</f>
        <v>0</v>
      </c>
      <c r="Z240"/>
    </row>
    <row r="241" spans="3:26">
      <c r="C241" s="256" t="e">
        <f>Temperaturverlauf!J213</f>
        <v>#N/A</v>
      </c>
      <c r="D241" s="267">
        <f>Temperaturverlauf!I213</f>
        <v>0</v>
      </c>
      <c r="E241" s="2" t="str">
        <f t="shared" si="42"/>
        <v/>
      </c>
      <c r="F241" s="23" t="str">
        <f t="shared" si="43"/>
        <v/>
      </c>
      <c r="G241" s="254" t="e">
        <f t="shared" si="40"/>
        <v>#N/A</v>
      </c>
      <c r="H241">
        <f t="shared" si="39"/>
        <v>0</v>
      </c>
      <c r="I241" s="9"/>
      <c r="J241" s="2"/>
      <c r="K241" s="256" t="e">
        <f>Temperaturverlauf!J213</f>
        <v>#N/A</v>
      </c>
      <c r="L241" s="253">
        <f>Temperaturverlauf!I213</f>
        <v>0</v>
      </c>
      <c r="M241" s="28" t="str">
        <f t="shared" si="38"/>
        <v/>
      </c>
      <c r="N241" s="23" t="str">
        <f t="shared" si="47"/>
        <v/>
      </c>
      <c r="O241" s="254" t="e">
        <f t="shared" si="41"/>
        <v>#N/A</v>
      </c>
      <c r="P241">
        <f t="shared" si="44"/>
        <v>0</v>
      </c>
      <c r="Q241" s="16"/>
      <c r="S241" s="256" t="e">
        <f>Temperaturverlauf!K213</f>
        <v>#N/A</v>
      </c>
      <c r="T241" s="253">
        <f>Temperaturverlauf!I213</f>
        <v>0</v>
      </c>
      <c r="U241" s="28" t="str">
        <f t="shared" si="48"/>
        <v/>
      </c>
      <c r="V241" s="56" t="str">
        <f t="shared" si="49"/>
        <v/>
      </c>
      <c r="W241" s="254" t="e">
        <f t="shared" si="45"/>
        <v>#N/A</v>
      </c>
      <c r="X241">
        <f t="shared" si="46"/>
        <v>0</v>
      </c>
      <c r="Y241">
        <f t="shared" si="50"/>
        <v>0</v>
      </c>
      <c r="Z241"/>
    </row>
    <row r="242" spans="3:26">
      <c r="C242" s="256" t="e">
        <f>Temperaturverlauf!J214</f>
        <v>#N/A</v>
      </c>
      <c r="D242" s="267">
        <f>Temperaturverlauf!I214</f>
        <v>0</v>
      </c>
      <c r="E242" s="2" t="str">
        <f t="shared" si="42"/>
        <v/>
      </c>
      <c r="F242" s="23" t="str">
        <f t="shared" si="43"/>
        <v/>
      </c>
      <c r="G242" s="254" t="e">
        <f t="shared" si="40"/>
        <v>#N/A</v>
      </c>
      <c r="H242">
        <f t="shared" si="39"/>
        <v>0</v>
      </c>
      <c r="I242" s="9"/>
      <c r="J242" s="2"/>
      <c r="K242" s="256" t="e">
        <f>Temperaturverlauf!J214</f>
        <v>#N/A</v>
      </c>
      <c r="L242" s="253">
        <f>Temperaturverlauf!I214</f>
        <v>0</v>
      </c>
      <c r="M242" s="28" t="str">
        <f t="shared" ref="M242:M265" si="51">IF(ISNUMBER(K242),$M$37/10^((K242-$M$39)/$M$38),"")</f>
        <v/>
      </c>
      <c r="N242" s="23" t="str">
        <f t="shared" si="47"/>
        <v/>
      </c>
      <c r="O242" s="254" t="e">
        <f t="shared" si="41"/>
        <v>#N/A</v>
      </c>
      <c r="P242">
        <f t="shared" si="44"/>
        <v>0</v>
      </c>
      <c r="Q242" s="16"/>
      <c r="S242" s="256" t="e">
        <f>Temperaturverlauf!K214</f>
        <v>#N/A</v>
      </c>
      <c r="T242" s="253">
        <f>Temperaturverlauf!I214</f>
        <v>0</v>
      </c>
      <c r="U242" s="28" t="str">
        <f t="shared" si="48"/>
        <v/>
      </c>
      <c r="V242" s="56" t="str">
        <f t="shared" si="49"/>
        <v/>
      </c>
      <c r="W242" s="254" t="e">
        <f t="shared" si="45"/>
        <v>#N/A</v>
      </c>
      <c r="X242">
        <f t="shared" si="46"/>
        <v>0</v>
      </c>
      <c r="Y242">
        <f t="shared" si="50"/>
        <v>0</v>
      </c>
      <c r="Z242"/>
    </row>
    <row r="243" spans="3:26">
      <c r="C243" s="256" t="e">
        <f>Temperaturverlauf!J215</f>
        <v>#N/A</v>
      </c>
      <c r="D243" s="267">
        <f>Temperaturverlauf!I215</f>
        <v>0</v>
      </c>
      <c r="E243" s="2" t="str">
        <f t="shared" si="42"/>
        <v/>
      </c>
      <c r="F243" s="23" t="str">
        <f t="shared" si="43"/>
        <v/>
      </c>
      <c r="G243" s="254" t="e">
        <f t="shared" si="40"/>
        <v>#N/A</v>
      </c>
      <c r="H243">
        <f t="shared" si="39"/>
        <v>0</v>
      </c>
      <c r="I243" s="9"/>
      <c r="J243" s="2"/>
      <c r="K243" s="256" t="e">
        <f>Temperaturverlauf!J215</f>
        <v>#N/A</v>
      </c>
      <c r="L243" s="253">
        <f>Temperaturverlauf!I215</f>
        <v>0</v>
      </c>
      <c r="M243" s="28" t="str">
        <f t="shared" si="51"/>
        <v/>
      </c>
      <c r="N243" s="23" t="str">
        <f t="shared" si="47"/>
        <v/>
      </c>
      <c r="O243" s="254" t="e">
        <f t="shared" si="41"/>
        <v>#N/A</v>
      </c>
      <c r="P243">
        <f t="shared" si="44"/>
        <v>0</v>
      </c>
      <c r="Q243" s="16"/>
      <c r="S243" s="256" t="e">
        <f>Temperaturverlauf!K215</f>
        <v>#N/A</v>
      </c>
      <c r="T243" s="253">
        <f>Temperaturverlauf!I215</f>
        <v>0</v>
      </c>
      <c r="U243" s="28" t="str">
        <f t="shared" si="48"/>
        <v/>
      </c>
      <c r="V243" s="56" t="str">
        <f t="shared" si="49"/>
        <v/>
      </c>
      <c r="W243" s="254" t="e">
        <f t="shared" si="45"/>
        <v>#N/A</v>
      </c>
      <c r="X243">
        <f t="shared" si="46"/>
        <v>0</v>
      </c>
      <c r="Y243">
        <f t="shared" si="50"/>
        <v>0</v>
      </c>
      <c r="Z243"/>
    </row>
    <row r="244" spans="3:26">
      <c r="C244" s="256" t="e">
        <f>Temperaturverlauf!J216</f>
        <v>#N/A</v>
      </c>
      <c r="D244" s="267">
        <f>Temperaturverlauf!I216</f>
        <v>0</v>
      </c>
      <c r="E244" s="2" t="str">
        <f t="shared" si="42"/>
        <v/>
      </c>
      <c r="F244" s="23" t="str">
        <f t="shared" si="43"/>
        <v/>
      </c>
      <c r="G244" s="254" t="e">
        <f t="shared" si="40"/>
        <v>#N/A</v>
      </c>
      <c r="H244">
        <f t="shared" si="39"/>
        <v>0</v>
      </c>
      <c r="I244" s="9"/>
      <c r="J244" s="2"/>
      <c r="K244" s="256" t="e">
        <f>Temperaturverlauf!J216</f>
        <v>#N/A</v>
      </c>
      <c r="L244" s="253">
        <f>Temperaturverlauf!I216</f>
        <v>0</v>
      </c>
      <c r="M244" s="28" t="str">
        <f t="shared" si="51"/>
        <v/>
      </c>
      <c r="N244" s="23" t="str">
        <f t="shared" si="47"/>
        <v/>
      </c>
      <c r="O244" s="254" t="e">
        <f t="shared" si="41"/>
        <v>#N/A</v>
      </c>
      <c r="P244">
        <f t="shared" si="44"/>
        <v>0</v>
      </c>
      <c r="Q244" s="16"/>
      <c r="S244" s="256" t="e">
        <f>Temperaturverlauf!K216</f>
        <v>#N/A</v>
      </c>
      <c r="T244" s="253">
        <f>Temperaturverlauf!I216</f>
        <v>0</v>
      </c>
      <c r="U244" s="28" t="str">
        <f t="shared" si="48"/>
        <v/>
      </c>
      <c r="V244" s="56" t="str">
        <f t="shared" si="49"/>
        <v/>
      </c>
      <c r="W244" s="254" t="e">
        <f t="shared" si="45"/>
        <v>#N/A</v>
      </c>
      <c r="X244">
        <f t="shared" si="46"/>
        <v>0</v>
      </c>
      <c r="Y244">
        <f t="shared" si="50"/>
        <v>0</v>
      </c>
      <c r="Z244"/>
    </row>
    <row r="245" spans="3:26">
      <c r="C245" s="256" t="e">
        <f>Temperaturverlauf!J217</f>
        <v>#N/A</v>
      </c>
      <c r="D245" s="267">
        <f>Temperaturverlauf!I217</f>
        <v>0</v>
      </c>
      <c r="E245" s="2" t="str">
        <f t="shared" si="42"/>
        <v/>
      </c>
      <c r="F245" s="23" t="str">
        <f t="shared" si="43"/>
        <v/>
      </c>
      <c r="G245" s="254" t="e">
        <f t="shared" si="40"/>
        <v>#N/A</v>
      </c>
      <c r="H245">
        <f t="shared" si="39"/>
        <v>0</v>
      </c>
      <c r="I245" s="9"/>
      <c r="J245" s="2"/>
      <c r="K245" s="256" t="e">
        <f>Temperaturverlauf!J217</f>
        <v>#N/A</v>
      </c>
      <c r="L245" s="253">
        <f>Temperaturverlauf!I217</f>
        <v>0</v>
      </c>
      <c r="M245" s="28" t="str">
        <f t="shared" si="51"/>
        <v/>
      </c>
      <c r="N245" s="23" t="str">
        <f t="shared" si="47"/>
        <v/>
      </c>
      <c r="O245" s="254" t="e">
        <f t="shared" si="41"/>
        <v>#N/A</v>
      </c>
      <c r="P245">
        <f t="shared" si="44"/>
        <v>0</v>
      </c>
      <c r="Q245" s="16"/>
      <c r="S245" s="256" t="e">
        <f>Temperaturverlauf!K217</f>
        <v>#N/A</v>
      </c>
      <c r="T245" s="253">
        <f>Temperaturverlauf!I217</f>
        <v>0</v>
      </c>
      <c r="U245" s="28" t="str">
        <f t="shared" si="48"/>
        <v/>
      </c>
      <c r="V245" s="56" t="str">
        <f t="shared" si="49"/>
        <v/>
      </c>
      <c r="W245" s="254" t="e">
        <f t="shared" si="45"/>
        <v>#N/A</v>
      </c>
      <c r="X245">
        <f t="shared" si="46"/>
        <v>0</v>
      </c>
      <c r="Y245">
        <f t="shared" si="50"/>
        <v>0</v>
      </c>
      <c r="Z245"/>
    </row>
    <row r="246" spans="3:26">
      <c r="C246" s="256" t="e">
        <f>Temperaturverlauf!J218</f>
        <v>#N/A</v>
      </c>
      <c r="D246" s="267">
        <f>Temperaturverlauf!I218</f>
        <v>0</v>
      </c>
      <c r="E246" s="2" t="str">
        <f t="shared" si="42"/>
        <v/>
      </c>
      <c r="F246" s="23" t="str">
        <f t="shared" si="43"/>
        <v/>
      </c>
      <c r="G246" s="254" t="e">
        <f t="shared" si="40"/>
        <v>#N/A</v>
      </c>
      <c r="H246">
        <f t="shared" si="39"/>
        <v>0</v>
      </c>
      <c r="I246" s="9"/>
      <c r="J246" s="2"/>
      <c r="K246" s="256" t="e">
        <f>Temperaturverlauf!J218</f>
        <v>#N/A</v>
      </c>
      <c r="L246" s="253">
        <f>Temperaturverlauf!I218</f>
        <v>0</v>
      </c>
      <c r="M246" s="28" t="str">
        <f t="shared" si="51"/>
        <v/>
      </c>
      <c r="N246" s="23" t="str">
        <f t="shared" si="47"/>
        <v/>
      </c>
      <c r="O246" s="254" t="e">
        <f t="shared" si="41"/>
        <v>#N/A</v>
      </c>
      <c r="P246">
        <f t="shared" si="44"/>
        <v>0</v>
      </c>
      <c r="Q246" s="16"/>
      <c r="S246" s="256" t="e">
        <f>Temperaturverlauf!K218</f>
        <v>#N/A</v>
      </c>
      <c r="T246" s="253">
        <f>Temperaturverlauf!I218</f>
        <v>0</v>
      </c>
      <c r="U246" s="28" t="str">
        <f t="shared" si="48"/>
        <v/>
      </c>
      <c r="V246" s="56" t="str">
        <f t="shared" si="49"/>
        <v/>
      </c>
      <c r="W246" s="254" t="e">
        <f t="shared" si="45"/>
        <v>#N/A</v>
      </c>
      <c r="X246">
        <f t="shared" si="46"/>
        <v>0</v>
      </c>
      <c r="Y246">
        <f t="shared" si="50"/>
        <v>0</v>
      </c>
      <c r="Z246"/>
    </row>
    <row r="247" spans="3:26">
      <c r="C247" s="256" t="e">
        <f>Temperaturverlauf!J219</f>
        <v>#N/A</v>
      </c>
      <c r="D247" s="267">
        <f>Temperaturverlauf!I219</f>
        <v>0</v>
      </c>
      <c r="E247" s="2" t="str">
        <f t="shared" si="42"/>
        <v/>
      </c>
      <c r="F247" s="23" t="str">
        <f t="shared" si="43"/>
        <v/>
      </c>
      <c r="G247" s="254" t="e">
        <f t="shared" si="40"/>
        <v>#N/A</v>
      </c>
      <c r="H247">
        <f t="shared" si="39"/>
        <v>0</v>
      </c>
      <c r="I247" s="9"/>
      <c r="J247" s="2"/>
      <c r="K247" s="256" t="e">
        <f>Temperaturverlauf!J219</f>
        <v>#N/A</v>
      </c>
      <c r="L247" s="253">
        <f>Temperaturverlauf!I219</f>
        <v>0</v>
      </c>
      <c r="M247" s="28" t="str">
        <f t="shared" si="51"/>
        <v/>
      </c>
      <c r="N247" s="23" t="str">
        <f t="shared" si="47"/>
        <v/>
      </c>
      <c r="O247" s="254" t="e">
        <f t="shared" si="41"/>
        <v>#N/A</v>
      </c>
      <c r="P247">
        <f t="shared" si="44"/>
        <v>0</v>
      </c>
      <c r="Q247" s="16"/>
      <c r="S247" s="256" t="e">
        <f>Temperaturverlauf!K219</f>
        <v>#N/A</v>
      </c>
      <c r="T247" s="253">
        <f>Temperaturverlauf!I219</f>
        <v>0</v>
      </c>
      <c r="U247" s="28" t="str">
        <f t="shared" si="48"/>
        <v/>
      </c>
      <c r="V247" s="56" t="str">
        <f t="shared" si="49"/>
        <v/>
      </c>
      <c r="W247" s="254" t="e">
        <f t="shared" si="45"/>
        <v>#N/A</v>
      </c>
      <c r="X247">
        <f t="shared" si="46"/>
        <v>0</v>
      </c>
      <c r="Y247">
        <f t="shared" si="50"/>
        <v>0</v>
      </c>
      <c r="Z247"/>
    </row>
    <row r="248" spans="3:26">
      <c r="C248" s="256" t="e">
        <f>Temperaturverlauf!J220</f>
        <v>#N/A</v>
      </c>
      <c r="D248" s="267">
        <f>Temperaturverlauf!I220</f>
        <v>0</v>
      </c>
      <c r="E248" s="2" t="str">
        <f t="shared" si="42"/>
        <v/>
      </c>
      <c r="F248" s="23" t="str">
        <f t="shared" si="43"/>
        <v/>
      </c>
      <c r="G248" s="254" t="e">
        <f t="shared" si="40"/>
        <v>#N/A</v>
      </c>
      <c r="H248">
        <f t="shared" si="39"/>
        <v>0</v>
      </c>
      <c r="I248" s="9"/>
      <c r="J248" s="2"/>
      <c r="K248" s="256" t="e">
        <f>Temperaturverlauf!J220</f>
        <v>#N/A</v>
      </c>
      <c r="L248" s="253">
        <f>Temperaturverlauf!I220</f>
        <v>0</v>
      </c>
      <c r="M248" s="28" t="str">
        <f t="shared" si="51"/>
        <v/>
      </c>
      <c r="N248" s="23" t="str">
        <f t="shared" si="47"/>
        <v/>
      </c>
      <c r="O248" s="254" t="e">
        <f t="shared" si="41"/>
        <v>#N/A</v>
      </c>
      <c r="P248">
        <f t="shared" si="44"/>
        <v>0</v>
      </c>
      <c r="Q248" s="16"/>
      <c r="S248" s="256" t="e">
        <f>Temperaturverlauf!K220</f>
        <v>#N/A</v>
      </c>
      <c r="T248" s="253">
        <f>Temperaturverlauf!I220</f>
        <v>0</v>
      </c>
      <c r="U248" s="28" t="str">
        <f t="shared" si="48"/>
        <v/>
      </c>
      <c r="V248" s="56" t="str">
        <f t="shared" si="49"/>
        <v/>
      </c>
      <c r="W248" s="254" t="e">
        <f t="shared" si="45"/>
        <v>#N/A</v>
      </c>
      <c r="X248">
        <f t="shared" si="46"/>
        <v>0</v>
      </c>
      <c r="Y248">
        <f t="shared" si="50"/>
        <v>0</v>
      </c>
      <c r="Z248"/>
    </row>
    <row r="249" spans="3:26">
      <c r="C249" s="256" t="e">
        <f>Temperaturverlauf!J221</f>
        <v>#N/A</v>
      </c>
      <c r="D249" s="267">
        <f>Temperaturverlauf!I221</f>
        <v>0</v>
      </c>
      <c r="E249" s="2" t="str">
        <f t="shared" si="42"/>
        <v/>
      </c>
      <c r="F249" s="23" t="str">
        <f t="shared" si="43"/>
        <v/>
      </c>
      <c r="G249" s="254" t="e">
        <f t="shared" si="40"/>
        <v>#N/A</v>
      </c>
      <c r="H249">
        <f t="shared" si="39"/>
        <v>0</v>
      </c>
      <c r="I249" s="9"/>
      <c r="J249" s="2"/>
      <c r="K249" s="256" t="e">
        <f>Temperaturverlauf!J221</f>
        <v>#N/A</v>
      </c>
      <c r="L249" s="253">
        <f>Temperaturverlauf!I221</f>
        <v>0</v>
      </c>
      <c r="M249" s="28" t="str">
        <f t="shared" si="51"/>
        <v/>
      </c>
      <c r="N249" s="23" t="str">
        <f t="shared" si="47"/>
        <v/>
      </c>
      <c r="O249" s="254" t="e">
        <f t="shared" si="41"/>
        <v>#N/A</v>
      </c>
      <c r="P249">
        <f t="shared" si="44"/>
        <v>0</v>
      </c>
      <c r="Q249" s="16"/>
      <c r="S249" s="256" t="e">
        <f>Temperaturverlauf!K221</f>
        <v>#N/A</v>
      </c>
      <c r="T249" s="253">
        <f>Temperaturverlauf!I221</f>
        <v>0</v>
      </c>
      <c r="U249" s="28" t="str">
        <f t="shared" si="48"/>
        <v/>
      </c>
      <c r="V249" s="56" t="str">
        <f t="shared" si="49"/>
        <v/>
      </c>
      <c r="W249" s="254" t="e">
        <f t="shared" si="45"/>
        <v>#N/A</v>
      </c>
      <c r="X249">
        <f t="shared" si="46"/>
        <v>0</v>
      </c>
      <c r="Y249">
        <f t="shared" si="50"/>
        <v>0</v>
      </c>
      <c r="Z249"/>
    </row>
    <row r="250" spans="3:26">
      <c r="C250" s="256" t="e">
        <f>Temperaturverlauf!J222</f>
        <v>#N/A</v>
      </c>
      <c r="D250" s="267">
        <f>Temperaturverlauf!I222</f>
        <v>0</v>
      </c>
      <c r="E250" s="2" t="str">
        <f t="shared" si="42"/>
        <v/>
      </c>
      <c r="F250" s="23" t="str">
        <f t="shared" si="43"/>
        <v/>
      </c>
      <c r="G250" s="254" t="e">
        <f t="shared" si="40"/>
        <v>#N/A</v>
      </c>
      <c r="H250">
        <f t="shared" si="39"/>
        <v>0</v>
      </c>
      <c r="I250" s="9"/>
      <c r="J250" s="2"/>
      <c r="K250" s="256" t="e">
        <f>Temperaturverlauf!J222</f>
        <v>#N/A</v>
      </c>
      <c r="L250" s="253">
        <f>Temperaturverlauf!I222</f>
        <v>0</v>
      </c>
      <c r="M250" s="28" t="str">
        <f t="shared" si="51"/>
        <v/>
      </c>
      <c r="N250" s="23" t="str">
        <f t="shared" si="47"/>
        <v/>
      </c>
      <c r="O250" s="254" t="e">
        <f t="shared" si="41"/>
        <v>#N/A</v>
      </c>
      <c r="P250">
        <f t="shared" si="44"/>
        <v>0</v>
      </c>
      <c r="Q250" s="16"/>
      <c r="S250" s="256" t="e">
        <f>Temperaturverlauf!K222</f>
        <v>#N/A</v>
      </c>
      <c r="T250" s="253">
        <f>Temperaturverlauf!I222</f>
        <v>0</v>
      </c>
      <c r="U250" s="28" t="str">
        <f t="shared" si="48"/>
        <v/>
      </c>
      <c r="V250" s="56" t="str">
        <f t="shared" si="49"/>
        <v/>
      </c>
      <c r="W250" s="254" t="e">
        <f t="shared" si="45"/>
        <v>#N/A</v>
      </c>
      <c r="X250">
        <f t="shared" si="46"/>
        <v>0</v>
      </c>
      <c r="Y250">
        <f t="shared" si="50"/>
        <v>0</v>
      </c>
      <c r="Z250"/>
    </row>
    <row r="251" spans="3:26">
      <c r="C251" s="256" t="e">
        <f>Temperaturverlauf!J223</f>
        <v>#N/A</v>
      </c>
      <c r="D251" s="267">
        <f>Temperaturverlauf!I223</f>
        <v>0</v>
      </c>
      <c r="E251" s="2" t="str">
        <f t="shared" si="42"/>
        <v/>
      </c>
      <c r="F251" s="23" t="str">
        <f t="shared" si="43"/>
        <v/>
      </c>
      <c r="G251" s="254" t="e">
        <f t="shared" si="40"/>
        <v>#N/A</v>
      </c>
      <c r="H251">
        <f t="shared" si="39"/>
        <v>0</v>
      </c>
      <c r="I251" s="9"/>
      <c r="J251" s="2"/>
      <c r="K251" s="256" t="e">
        <f>Temperaturverlauf!J223</f>
        <v>#N/A</v>
      </c>
      <c r="L251" s="253">
        <f>Temperaturverlauf!I223</f>
        <v>0</v>
      </c>
      <c r="M251" s="28" t="str">
        <f t="shared" si="51"/>
        <v/>
      </c>
      <c r="N251" s="23" t="str">
        <f t="shared" si="47"/>
        <v/>
      </c>
      <c r="O251" s="254" t="e">
        <f t="shared" si="41"/>
        <v>#N/A</v>
      </c>
      <c r="P251">
        <f t="shared" si="44"/>
        <v>0</v>
      </c>
      <c r="Q251" s="16"/>
      <c r="S251" s="256" t="e">
        <f>Temperaturverlauf!K223</f>
        <v>#N/A</v>
      </c>
      <c r="T251" s="253">
        <f>Temperaturverlauf!I223</f>
        <v>0</v>
      </c>
      <c r="U251" s="28" t="str">
        <f t="shared" si="48"/>
        <v/>
      </c>
      <c r="V251" s="56" t="str">
        <f t="shared" si="49"/>
        <v/>
      </c>
      <c r="W251" s="254" t="e">
        <f t="shared" si="45"/>
        <v>#N/A</v>
      </c>
      <c r="X251">
        <f t="shared" si="46"/>
        <v>0</v>
      </c>
      <c r="Y251">
        <f t="shared" si="50"/>
        <v>0</v>
      </c>
      <c r="Z251"/>
    </row>
    <row r="252" spans="3:26">
      <c r="C252" s="256" t="e">
        <f>Temperaturverlauf!J224</f>
        <v>#N/A</v>
      </c>
      <c r="D252" s="267">
        <f>Temperaturverlauf!I224</f>
        <v>0</v>
      </c>
      <c r="E252" s="2" t="str">
        <f t="shared" si="42"/>
        <v/>
      </c>
      <c r="F252" s="23" t="str">
        <f t="shared" si="43"/>
        <v/>
      </c>
      <c r="G252" s="254" t="e">
        <f t="shared" si="40"/>
        <v>#N/A</v>
      </c>
      <c r="H252">
        <f t="shared" si="39"/>
        <v>0</v>
      </c>
      <c r="I252" s="9"/>
      <c r="J252" s="2"/>
      <c r="K252" s="256" t="e">
        <f>Temperaturverlauf!J224</f>
        <v>#N/A</v>
      </c>
      <c r="L252" s="253">
        <f>Temperaturverlauf!I224</f>
        <v>0</v>
      </c>
      <c r="M252" s="28" t="str">
        <f t="shared" si="51"/>
        <v/>
      </c>
      <c r="N252" s="23" t="str">
        <f t="shared" si="47"/>
        <v/>
      </c>
      <c r="O252" s="254" t="e">
        <f t="shared" si="41"/>
        <v>#N/A</v>
      </c>
      <c r="P252">
        <f t="shared" si="44"/>
        <v>0</v>
      </c>
      <c r="Q252" s="16"/>
      <c r="S252" s="256" t="e">
        <f>Temperaturverlauf!K224</f>
        <v>#N/A</v>
      </c>
      <c r="T252" s="253">
        <f>Temperaturverlauf!I224</f>
        <v>0</v>
      </c>
      <c r="U252" s="28" t="str">
        <f t="shared" si="48"/>
        <v/>
      </c>
      <c r="V252" s="56" t="str">
        <f t="shared" si="49"/>
        <v/>
      </c>
      <c r="W252" s="254" t="e">
        <f t="shared" si="45"/>
        <v>#N/A</v>
      </c>
      <c r="X252">
        <f t="shared" si="46"/>
        <v>0</v>
      </c>
      <c r="Y252">
        <f t="shared" si="50"/>
        <v>0</v>
      </c>
      <c r="Z252"/>
    </row>
    <row r="253" spans="3:26">
      <c r="C253" s="256" t="e">
        <f>Temperaturverlauf!J225</f>
        <v>#N/A</v>
      </c>
      <c r="D253" s="267">
        <f>Temperaturverlauf!I225</f>
        <v>0</v>
      </c>
      <c r="E253" s="2" t="str">
        <f t="shared" si="42"/>
        <v/>
      </c>
      <c r="F253" s="23" t="str">
        <f t="shared" si="43"/>
        <v/>
      </c>
      <c r="G253" s="254" t="e">
        <f t="shared" si="40"/>
        <v>#N/A</v>
      </c>
      <c r="H253">
        <f t="shared" si="39"/>
        <v>0</v>
      </c>
      <c r="I253" s="9"/>
      <c r="J253" s="2"/>
      <c r="K253" s="256" t="e">
        <f>Temperaturverlauf!J225</f>
        <v>#N/A</v>
      </c>
      <c r="L253" s="253">
        <f>Temperaturverlauf!I225</f>
        <v>0</v>
      </c>
      <c r="M253" s="28" t="str">
        <f t="shared" si="51"/>
        <v/>
      </c>
      <c r="N253" s="23" t="str">
        <f t="shared" si="47"/>
        <v/>
      </c>
      <c r="O253" s="254" t="e">
        <f t="shared" si="41"/>
        <v>#N/A</v>
      </c>
      <c r="P253">
        <f t="shared" si="44"/>
        <v>0</v>
      </c>
      <c r="Q253" s="16"/>
      <c r="S253" s="256" t="e">
        <f>Temperaturverlauf!K225</f>
        <v>#N/A</v>
      </c>
      <c r="T253" s="253">
        <f>Temperaturverlauf!I225</f>
        <v>0</v>
      </c>
      <c r="U253" s="28" t="str">
        <f t="shared" si="48"/>
        <v/>
      </c>
      <c r="V253" s="56" t="str">
        <f t="shared" si="49"/>
        <v/>
      </c>
      <c r="W253" s="254" t="e">
        <f t="shared" si="45"/>
        <v>#N/A</v>
      </c>
      <c r="X253">
        <f t="shared" si="46"/>
        <v>0</v>
      </c>
      <c r="Y253">
        <f t="shared" si="50"/>
        <v>0</v>
      </c>
      <c r="Z253"/>
    </row>
    <row r="254" spans="3:26">
      <c r="C254" s="256" t="e">
        <f>Temperaturverlauf!J226</f>
        <v>#N/A</v>
      </c>
      <c r="D254" s="267">
        <f>Temperaturverlauf!I226</f>
        <v>0</v>
      </c>
      <c r="E254" s="2" t="str">
        <f t="shared" si="42"/>
        <v/>
      </c>
      <c r="F254" s="23" t="str">
        <f t="shared" si="43"/>
        <v/>
      </c>
      <c r="G254" s="254" t="e">
        <f t="shared" si="40"/>
        <v>#N/A</v>
      </c>
      <c r="H254">
        <f t="shared" si="39"/>
        <v>0</v>
      </c>
      <c r="I254" s="9"/>
      <c r="J254" s="2"/>
      <c r="K254" s="256" t="e">
        <f>Temperaturverlauf!J226</f>
        <v>#N/A</v>
      </c>
      <c r="L254" s="253">
        <f>Temperaturverlauf!I226</f>
        <v>0</v>
      </c>
      <c r="M254" s="28" t="str">
        <f t="shared" si="51"/>
        <v/>
      </c>
      <c r="N254" s="23" t="str">
        <f t="shared" si="47"/>
        <v/>
      </c>
      <c r="O254" s="254" t="e">
        <f t="shared" si="41"/>
        <v>#N/A</v>
      </c>
      <c r="P254">
        <f t="shared" si="44"/>
        <v>0</v>
      </c>
      <c r="Q254" s="16"/>
      <c r="S254" s="256" t="e">
        <f>Temperaturverlauf!K226</f>
        <v>#N/A</v>
      </c>
      <c r="T254" s="253">
        <f>Temperaturverlauf!I226</f>
        <v>0</v>
      </c>
      <c r="U254" s="28" t="str">
        <f t="shared" si="48"/>
        <v/>
      </c>
      <c r="V254" s="56" t="str">
        <f t="shared" si="49"/>
        <v/>
      </c>
      <c r="W254" s="254" t="e">
        <f t="shared" si="45"/>
        <v>#N/A</v>
      </c>
      <c r="X254">
        <f t="shared" si="46"/>
        <v>0</v>
      </c>
      <c r="Y254">
        <f t="shared" si="50"/>
        <v>0</v>
      </c>
      <c r="Z254"/>
    </row>
    <row r="255" spans="3:26">
      <c r="C255" s="256" t="e">
        <f>Temperaturverlauf!J227</f>
        <v>#N/A</v>
      </c>
      <c r="D255" s="267">
        <f>Temperaturverlauf!I227</f>
        <v>0</v>
      </c>
      <c r="E255" s="2" t="str">
        <f t="shared" si="42"/>
        <v/>
      </c>
      <c r="F255" s="23" t="str">
        <f t="shared" si="43"/>
        <v/>
      </c>
      <c r="G255" s="254" t="e">
        <f t="shared" si="40"/>
        <v>#N/A</v>
      </c>
      <c r="H255">
        <f t="shared" si="39"/>
        <v>0</v>
      </c>
      <c r="I255" s="9"/>
      <c r="J255" s="2"/>
      <c r="K255" s="256" t="e">
        <f>Temperaturverlauf!J227</f>
        <v>#N/A</v>
      </c>
      <c r="L255" s="253">
        <f>Temperaturverlauf!I227</f>
        <v>0</v>
      </c>
      <c r="M255" s="28" t="str">
        <f t="shared" si="51"/>
        <v/>
      </c>
      <c r="N255" s="23" t="str">
        <f t="shared" si="47"/>
        <v/>
      </c>
      <c r="O255" s="254" t="e">
        <f t="shared" si="41"/>
        <v>#N/A</v>
      </c>
      <c r="P255">
        <f t="shared" si="44"/>
        <v>0</v>
      </c>
      <c r="Q255" s="16"/>
      <c r="S255" s="256" t="e">
        <f>Temperaturverlauf!K227</f>
        <v>#N/A</v>
      </c>
      <c r="T255" s="253">
        <f>Temperaturverlauf!I227</f>
        <v>0</v>
      </c>
      <c r="U255" s="28" t="str">
        <f t="shared" si="48"/>
        <v/>
      </c>
      <c r="V255" s="56" t="str">
        <f t="shared" si="49"/>
        <v/>
      </c>
      <c r="W255" s="254" t="e">
        <f t="shared" si="45"/>
        <v>#N/A</v>
      </c>
      <c r="X255">
        <f t="shared" si="46"/>
        <v>0</v>
      </c>
      <c r="Y255">
        <f t="shared" si="50"/>
        <v>0</v>
      </c>
      <c r="Z255"/>
    </row>
    <row r="256" spans="3:26">
      <c r="C256" s="256" t="e">
        <f>Temperaturverlauf!J228</f>
        <v>#N/A</v>
      </c>
      <c r="D256" s="267">
        <f>Temperaturverlauf!I228</f>
        <v>0</v>
      </c>
      <c r="E256" s="2" t="str">
        <f t="shared" si="42"/>
        <v/>
      </c>
      <c r="F256" s="23" t="str">
        <f t="shared" si="43"/>
        <v/>
      </c>
      <c r="G256" s="254" t="e">
        <f t="shared" si="40"/>
        <v>#N/A</v>
      </c>
      <c r="H256">
        <f t="shared" si="39"/>
        <v>0</v>
      </c>
      <c r="I256" s="9"/>
      <c r="J256" s="2"/>
      <c r="K256" s="256" t="e">
        <f>Temperaturverlauf!J228</f>
        <v>#N/A</v>
      </c>
      <c r="L256" s="253">
        <f>Temperaturverlauf!I228</f>
        <v>0</v>
      </c>
      <c r="M256" s="28" t="str">
        <f t="shared" si="51"/>
        <v/>
      </c>
      <c r="N256" s="23" t="str">
        <f t="shared" si="47"/>
        <v/>
      </c>
      <c r="O256" s="254" t="e">
        <f t="shared" si="41"/>
        <v>#N/A</v>
      </c>
      <c r="P256">
        <f t="shared" si="44"/>
        <v>0</v>
      </c>
      <c r="Q256" s="16"/>
      <c r="S256" s="256" t="e">
        <f>Temperaturverlauf!K228</f>
        <v>#N/A</v>
      </c>
      <c r="T256" s="253">
        <f>Temperaturverlauf!I228</f>
        <v>0</v>
      </c>
      <c r="U256" s="28" t="str">
        <f t="shared" si="48"/>
        <v/>
      </c>
      <c r="V256" s="56" t="str">
        <f t="shared" si="49"/>
        <v/>
      </c>
      <c r="W256" s="254" t="e">
        <f t="shared" si="45"/>
        <v>#N/A</v>
      </c>
      <c r="X256">
        <f t="shared" si="46"/>
        <v>0</v>
      </c>
      <c r="Y256">
        <f t="shared" si="50"/>
        <v>0</v>
      </c>
      <c r="Z256"/>
    </row>
    <row r="257" spans="3:26">
      <c r="C257" s="256" t="e">
        <f>Temperaturverlauf!J229</f>
        <v>#N/A</v>
      </c>
      <c r="D257" s="267">
        <f>Temperaturverlauf!I229</f>
        <v>0</v>
      </c>
      <c r="E257" s="2" t="str">
        <f t="shared" si="42"/>
        <v/>
      </c>
      <c r="F257" s="23" t="str">
        <f t="shared" si="43"/>
        <v/>
      </c>
      <c r="G257" s="254" t="e">
        <f t="shared" si="40"/>
        <v>#N/A</v>
      </c>
      <c r="H257">
        <f t="shared" si="39"/>
        <v>0</v>
      </c>
      <c r="I257" s="9"/>
      <c r="J257" s="2"/>
      <c r="K257" s="256" t="e">
        <f>Temperaturverlauf!J229</f>
        <v>#N/A</v>
      </c>
      <c r="L257" s="253">
        <f>Temperaturverlauf!I229</f>
        <v>0</v>
      </c>
      <c r="M257" s="28" t="str">
        <f t="shared" si="51"/>
        <v/>
      </c>
      <c r="N257" s="23" t="str">
        <f t="shared" si="47"/>
        <v/>
      </c>
      <c r="O257" s="254" t="e">
        <f t="shared" si="41"/>
        <v>#N/A</v>
      </c>
      <c r="P257">
        <f t="shared" si="44"/>
        <v>0</v>
      </c>
      <c r="Q257" s="16"/>
      <c r="S257" s="256" t="e">
        <f>Temperaturverlauf!K229</f>
        <v>#N/A</v>
      </c>
      <c r="T257" s="253">
        <f>Temperaturverlauf!I229</f>
        <v>0</v>
      </c>
      <c r="U257" s="28" t="str">
        <f t="shared" si="48"/>
        <v/>
      </c>
      <c r="V257" s="56" t="str">
        <f t="shared" si="49"/>
        <v/>
      </c>
      <c r="W257" s="254" t="e">
        <f t="shared" si="45"/>
        <v>#N/A</v>
      </c>
      <c r="X257">
        <f t="shared" si="46"/>
        <v>0</v>
      </c>
      <c r="Y257">
        <f t="shared" si="50"/>
        <v>0</v>
      </c>
      <c r="Z257"/>
    </row>
    <row r="258" spans="3:26">
      <c r="C258" s="256" t="e">
        <f>Temperaturverlauf!J230</f>
        <v>#N/A</v>
      </c>
      <c r="D258" s="267">
        <f>Temperaturverlauf!I230</f>
        <v>0</v>
      </c>
      <c r="E258" s="2" t="str">
        <f t="shared" si="42"/>
        <v/>
      </c>
      <c r="F258" s="23" t="str">
        <f t="shared" si="43"/>
        <v/>
      </c>
      <c r="G258" s="254" t="e">
        <f t="shared" si="40"/>
        <v>#N/A</v>
      </c>
      <c r="H258">
        <f t="shared" si="39"/>
        <v>0</v>
      </c>
      <c r="I258" s="9"/>
      <c r="J258" s="2"/>
      <c r="K258" s="256" t="e">
        <f>Temperaturverlauf!J230</f>
        <v>#N/A</v>
      </c>
      <c r="L258" s="253">
        <f>Temperaturverlauf!I230</f>
        <v>0</v>
      </c>
      <c r="M258" s="28" t="str">
        <f t="shared" si="51"/>
        <v/>
      </c>
      <c r="N258" s="23" t="str">
        <f t="shared" si="47"/>
        <v/>
      </c>
      <c r="O258" s="254" t="e">
        <f t="shared" si="41"/>
        <v>#N/A</v>
      </c>
      <c r="P258">
        <f t="shared" si="44"/>
        <v>0</v>
      </c>
      <c r="Q258" s="16"/>
      <c r="S258" s="256" t="e">
        <f>Temperaturverlauf!K230</f>
        <v>#N/A</v>
      </c>
      <c r="T258" s="253">
        <f>Temperaturverlauf!I230</f>
        <v>0</v>
      </c>
      <c r="U258" s="28" t="str">
        <f t="shared" si="48"/>
        <v/>
      </c>
      <c r="V258" s="56" t="str">
        <f t="shared" si="49"/>
        <v/>
      </c>
      <c r="W258" s="254" t="e">
        <f t="shared" si="45"/>
        <v>#N/A</v>
      </c>
      <c r="X258">
        <f t="shared" si="46"/>
        <v>0</v>
      </c>
      <c r="Y258">
        <f t="shared" si="50"/>
        <v>0</v>
      </c>
      <c r="Z258"/>
    </row>
    <row r="259" spans="3:26">
      <c r="C259" s="256" t="e">
        <f>Temperaturverlauf!J231</f>
        <v>#N/A</v>
      </c>
      <c r="D259" s="267">
        <f>Temperaturverlauf!I231</f>
        <v>0</v>
      </c>
      <c r="E259" s="2" t="str">
        <f t="shared" si="42"/>
        <v/>
      </c>
      <c r="F259" s="23" t="str">
        <f t="shared" si="43"/>
        <v/>
      </c>
      <c r="G259" s="254" t="e">
        <f t="shared" si="40"/>
        <v>#N/A</v>
      </c>
      <c r="H259">
        <f t="shared" si="39"/>
        <v>0</v>
      </c>
      <c r="I259" s="9"/>
      <c r="J259" s="2"/>
      <c r="K259" s="256" t="e">
        <f>Temperaturverlauf!J231</f>
        <v>#N/A</v>
      </c>
      <c r="L259" s="253">
        <f>Temperaturverlauf!I231</f>
        <v>0</v>
      </c>
      <c r="M259" s="28" t="str">
        <f t="shared" si="51"/>
        <v/>
      </c>
      <c r="N259" s="23" t="str">
        <f t="shared" si="47"/>
        <v/>
      </c>
      <c r="O259" s="254" t="e">
        <f t="shared" si="41"/>
        <v>#N/A</v>
      </c>
      <c r="P259">
        <f t="shared" si="44"/>
        <v>0</v>
      </c>
      <c r="Q259" s="16"/>
      <c r="S259" s="256" t="e">
        <f>Temperaturverlauf!K231</f>
        <v>#N/A</v>
      </c>
      <c r="T259" s="253">
        <f>Temperaturverlauf!I231</f>
        <v>0</v>
      </c>
      <c r="U259" s="28" t="str">
        <f t="shared" si="48"/>
        <v/>
      </c>
      <c r="V259" s="56" t="str">
        <f t="shared" si="49"/>
        <v/>
      </c>
      <c r="W259" s="254" t="e">
        <f t="shared" si="45"/>
        <v>#N/A</v>
      </c>
      <c r="X259">
        <f t="shared" si="46"/>
        <v>0</v>
      </c>
      <c r="Y259">
        <f t="shared" si="50"/>
        <v>0</v>
      </c>
      <c r="Z259"/>
    </row>
    <row r="260" spans="3:26">
      <c r="C260" s="256" t="e">
        <f>Temperaturverlauf!J232</f>
        <v>#N/A</v>
      </c>
      <c r="D260" s="267">
        <f>Temperaturverlauf!I232</f>
        <v>0</v>
      </c>
      <c r="E260" s="2" t="str">
        <f t="shared" si="42"/>
        <v/>
      </c>
      <c r="F260" s="23" t="str">
        <f t="shared" si="43"/>
        <v/>
      </c>
      <c r="G260" s="254" t="e">
        <f t="shared" si="40"/>
        <v>#N/A</v>
      </c>
      <c r="H260">
        <f t="shared" si="39"/>
        <v>0</v>
      </c>
      <c r="I260" s="9"/>
      <c r="J260" s="2"/>
      <c r="K260" s="256" t="e">
        <f>Temperaturverlauf!J232</f>
        <v>#N/A</v>
      </c>
      <c r="L260" s="253">
        <f>Temperaturverlauf!I232</f>
        <v>0</v>
      </c>
      <c r="M260" s="28" t="str">
        <f t="shared" si="51"/>
        <v/>
      </c>
      <c r="N260" s="23" t="str">
        <f t="shared" si="47"/>
        <v/>
      </c>
      <c r="O260" s="254" t="e">
        <f t="shared" si="41"/>
        <v>#N/A</v>
      </c>
      <c r="P260">
        <f t="shared" si="44"/>
        <v>0</v>
      </c>
      <c r="Q260" s="16"/>
      <c r="S260" s="256" t="e">
        <f>Temperaturverlauf!K232</f>
        <v>#N/A</v>
      </c>
      <c r="T260" s="253">
        <f>Temperaturverlauf!I232</f>
        <v>0</v>
      </c>
      <c r="U260" s="28" t="str">
        <f t="shared" si="48"/>
        <v/>
      </c>
      <c r="V260" s="56" t="str">
        <f t="shared" si="49"/>
        <v/>
      </c>
      <c r="W260" s="254" t="e">
        <f t="shared" si="45"/>
        <v>#N/A</v>
      </c>
      <c r="X260">
        <f t="shared" si="46"/>
        <v>0</v>
      </c>
      <c r="Y260">
        <f t="shared" si="50"/>
        <v>0</v>
      </c>
      <c r="Z260"/>
    </row>
    <row r="261" spans="3:26">
      <c r="C261" s="256" t="e">
        <f>Temperaturverlauf!J233</f>
        <v>#N/A</v>
      </c>
      <c r="D261" s="267">
        <f>Temperaturverlauf!I233</f>
        <v>0</v>
      </c>
      <c r="E261" s="2" t="str">
        <f t="shared" si="42"/>
        <v/>
      </c>
      <c r="F261" s="23" t="str">
        <f t="shared" si="43"/>
        <v/>
      </c>
      <c r="G261" s="254" t="e">
        <f t="shared" si="40"/>
        <v>#N/A</v>
      </c>
      <c r="H261">
        <f t="shared" si="39"/>
        <v>0</v>
      </c>
      <c r="I261" s="9"/>
      <c r="J261" s="2"/>
      <c r="K261" s="256" t="e">
        <f>Temperaturverlauf!J233</f>
        <v>#N/A</v>
      </c>
      <c r="L261" s="253">
        <f>Temperaturverlauf!I233</f>
        <v>0</v>
      </c>
      <c r="M261" s="28" t="str">
        <f t="shared" si="51"/>
        <v/>
      </c>
      <c r="N261" s="23" t="str">
        <f t="shared" si="47"/>
        <v/>
      </c>
      <c r="O261" s="254" t="e">
        <f t="shared" si="41"/>
        <v>#N/A</v>
      </c>
      <c r="P261">
        <f t="shared" si="44"/>
        <v>0</v>
      </c>
      <c r="Q261" s="16"/>
      <c r="S261" s="256" t="e">
        <f>Temperaturverlauf!K233</f>
        <v>#N/A</v>
      </c>
      <c r="T261" s="253">
        <f>Temperaturverlauf!I233</f>
        <v>0</v>
      </c>
      <c r="U261" s="28" t="str">
        <f t="shared" si="48"/>
        <v/>
      </c>
      <c r="V261" s="56" t="str">
        <f t="shared" si="49"/>
        <v/>
      </c>
      <c r="W261" s="254" t="e">
        <f t="shared" si="45"/>
        <v>#N/A</v>
      </c>
      <c r="X261">
        <f t="shared" si="46"/>
        <v>0</v>
      </c>
      <c r="Y261">
        <f t="shared" si="50"/>
        <v>0</v>
      </c>
      <c r="Z261"/>
    </row>
    <row r="262" spans="3:26">
      <c r="C262" s="256" t="e">
        <f>Temperaturverlauf!J234</f>
        <v>#N/A</v>
      </c>
      <c r="D262" s="267">
        <f>Temperaturverlauf!I234</f>
        <v>0</v>
      </c>
      <c r="E262" s="2" t="str">
        <f t="shared" si="42"/>
        <v/>
      </c>
      <c r="F262" s="23" t="str">
        <f t="shared" si="43"/>
        <v/>
      </c>
      <c r="G262" s="254" t="e">
        <f t="shared" si="40"/>
        <v>#N/A</v>
      </c>
      <c r="H262">
        <f t="shared" si="39"/>
        <v>0</v>
      </c>
      <c r="I262" s="9"/>
      <c r="J262" s="2"/>
      <c r="K262" s="256" t="e">
        <f>Temperaturverlauf!J234</f>
        <v>#N/A</v>
      </c>
      <c r="L262" s="253">
        <f>Temperaturverlauf!I234</f>
        <v>0</v>
      </c>
      <c r="M262" s="28" t="str">
        <f t="shared" si="51"/>
        <v/>
      </c>
      <c r="N262" s="23" t="str">
        <f t="shared" si="47"/>
        <v/>
      </c>
      <c r="O262" s="254" t="e">
        <f t="shared" si="41"/>
        <v>#N/A</v>
      </c>
      <c r="P262">
        <f t="shared" si="44"/>
        <v>0</v>
      </c>
      <c r="Q262" s="16"/>
      <c r="S262" s="256" t="e">
        <f>Temperaturverlauf!K234</f>
        <v>#N/A</v>
      </c>
      <c r="T262" s="253">
        <f>Temperaturverlauf!I234</f>
        <v>0</v>
      </c>
      <c r="U262" s="28" t="str">
        <f t="shared" si="48"/>
        <v/>
      </c>
      <c r="V262" s="56" t="str">
        <f t="shared" si="49"/>
        <v/>
      </c>
      <c r="W262" s="254" t="e">
        <f t="shared" si="45"/>
        <v>#N/A</v>
      </c>
      <c r="X262">
        <f t="shared" si="46"/>
        <v>0</v>
      </c>
      <c r="Y262">
        <f t="shared" si="50"/>
        <v>0</v>
      </c>
      <c r="Z262"/>
    </row>
    <row r="263" spans="3:26">
      <c r="C263" s="256" t="e">
        <f>Temperaturverlauf!J235</f>
        <v>#N/A</v>
      </c>
      <c r="D263" s="267">
        <f>Temperaturverlauf!I235</f>
        <v>0</v>
      </c>
      <c r="E263" s="2" t="str">
        <f t="shared" si="42"/>
        <v/>
      </c>
      <c r="F263" s="23" t="str">
        <f t="shared" si="43"/>
        <v/>
      </c>
      <c r="G263" s="254" t="e">
        <f t="shared" si="40"/>
        <v>#N/A</v>
      </c>
      <c r="H263">
        <f t="shared" si="39"/>
        <v>0</v>
      </c>
      <c r="I263" s="9"/>
      <c r="J263" s="2"/>
      <c r="K263" s="256" t="e">
        <f>Temperaturverlauf!J235</f>
        <v>#N/A</v>
      </c>
      <c r="L263" s="253">
        <f>Temperaturverlauf!I235</f>
        <v>0</v>
      </c>
      <c r="M263" s="28" t="str">
        <f t="shared" si="51"/>
        <v/>
      </c>
      <c r="N263" s="23" t="str">
        <f t="shared" si="47"/>
        <v/>
      </c>
      <c r="O263" s="254" t="e">
        <f t="shared" si="41"/>
        <v>#N/A</v>
      </c>
      <c r="P263">
        <f t="shared" si="44"/>
        <v>0</v>
      </c>
      <c r="Q263" s="16"/>
      <c r="S263" s="256" t="e">
        <f>Temperaturverlauf!K235</f>
        <v>#N/A</v>
      </c>
      <c r="T263" s="253">
        <f>Temperaturverlauf!I235</f>
        <v>0</v>
      </c>
      <c r="U263" s="28" t="str">
        <f t="shared" si="48"/>
        <v/>
      </c>
      <c r="V263" s="56" t="str">
        <f t="shared" si="49"/>
        <v/>
      </c>
      <c r="W263" s="254" t="e">
        <f t="shared" si="45"/>
        <v>#N/A</v>
      </c>
      <c r="X263">
        <f t="shared" si="46"/>
        <v>0</v>
      </c>
      <c r="Y263">
        <f t="shared" si="50"/>
        <v>0</v>
      </c>
      <c r="Z263"/>
    </row>
    <row r="264" spans="3:26">
      <c r="C264" s="256" t="e">
        <f>Temperaturverlauf!J236</f>
        <v>#N/A</v>
      </c>
      <c r="D264" s="267">
        <f>Temperaturverlauf!I236</f>
        <v>0</v>
      </c>
      <c r="E264" s="2" t="str">
        <f t="shared" si="42"/>
        <v/>
      </c>
      <c r="F264" s="23" t="str">
        <f t="shared" si="43"/>
        <v/>
      </c>
      <c r="G264" s="254" t="e">
        <f t="shared" si="40"/>
        <v>#N/A</v>
      </c>
      <c r="H264">
        <f t="shared" si="39"/>
        <v>0</v>
      </c>
      <c r="I264" s="9"/>
      <c r="J264" s="2"/>
      <c r="K264" s="256" t="e">
        <f>Temperaturverlauf!J236</f>
        <v>#N/A</v>
      </c>
      <c r="L264" s="253">
        <f>Temperaturverlauf!I236</f>
        <v>0</v>
      </c>
      <c r="M264" s="28" t="str">
        <f t="shared" si="51"/>
        <v/>
      </c>
      <c r="N264" s="23" t="str">
        <f t="shared" si="47"/>
        <v/>
      </c>
      <c r="O264" s="254" t="e">
        <f t="shared" si="41"/>
        <v>#N/A</v>
      </c>
      <c r="P264">
        <f t="shared" si="44"/>
        <v>0</v>
      </c>
      <c r="Q264" s="16"/>
      <c r="S264" s="256" t="e">
        <f>Temperaturverlauf!K236</f>
        <v>#N/A</v>
      </c>
      <c r="T264" s="253">
        <f>Temperaturverlauf!I236</f>
        <v>0</v>
      </c>
      <c r="U264" s="28" t="str">
        <f t="shared" si="48"/>
        <v/>
      </c>
      <c r="V264" s="56" t="str">
        <f t="shared" si="49"/>
        <v/>
      </c>
      <c r="W264" s="254" t="e">
        <f t="shared" si="45"/>
        <v>#N/A</v>
      </c>
      <c r="X264">
        <f t="shared" si="46"/>
        <v>0</v>
      </c>
      <c r="Y264">
        <f t="shared" si="50"/>
        <v>0</v>
      </c>
      <c r="Z264"/>
    </row>
    <row r="265" spans="3:26">
      <c r="C265" s="256" t="e">
        <f>Temperaturverlauf!J237</f>
        <v>#N/A</v>
      </c>
      <c r="D265" s="267">
        <f>Temperaturverlauf!I237</f>
        <v>0</v>
      </c>
      <c r="E265" s="2" t="str">
        <f t="shared" si="42"/>
        <v/>
      </c>
      <c r="F265" s="23" t="str">
        <f t="shared" si="43"/>
        <v/>
      </c>
      <c r="G265" s="254" t="e">
        <f t="shared" si="40"/>
        <v>#N/A</v>
      </c>
      <c r="H265">
        <f t="shared" si="39"/>
        <v>0</v>
      </c>
      <c r="I265" s="9"/>
      <c r="J265" s="2"/>
      <c r="K265" s="256" t="e">
        <f>Temperaturverlauf!J237</f>
        <v>#N/A</v>
      </c>
      <c r="L265" s="253">
        <f>Temperaturverlauf!I237</f>
        <v>0</v>
      </c>
      <c r="M265" s="28" t="str">
        <f t="shared" si="51"/>
        <v/>
      </c>
      <c r="N265" s="23" t="str">
        <f t="shared" si="47"/>
        <v/>
      </c>
      <c r="O265" s="254" t="e">
        <f t="shared" si="41"/>
        <v>#N/A</v>
      </c>
      <c r="P265">
        <f t="shared" si="44"/>
        <v>0</v>
      </c>
      <c r="Q265" s="16"/>
      <c r="S265" s="256" t="e">
        <f>Temperaturverlauf!K237</f>
        <v>#N/A</v>
      </c>
      <c r="T265" s="253">
        <f>Temperaturverlauf!I237</f>
        <v>0</v>
      </c>
      <c r="U265" s="28" t="str">
        <f t="shared" si="48"/>
        <v/>
      </c>
      <c r="V265" s="56" t="str">
        <f t="shared" si="49"/>
        <v/>
      </c>
      <c r="W265" s="254" t="e">
        <f t="shared" si="45"/>
        <v>#N/A</v>
      </c>
      <c r="X265">
        <f t="shared" si="46"/>
        <v>0</v>
      </c>
      <c r="Y265">
        <f t="shared" si="50"/>
        <v>0</v>
      </c>
      <c r="Z265"/>
    </row>
  </sheetData>
  <sheetProtection sheet="1" objects="1" scenarios="1"/>
  <mergeCells count="15">
    <mergeCell ref="R27:T27"/>
    <mergeCell ref="D33:E33"/>
    <mergeCell ref="L33:M33"/>
    <mergeCell ref="T33:V33"/>
    <mergeCell ref="C18:D18"/>
    <mergeCell ref="E18:F18"/>
    <mergeCell ref="M18:N18"/>
    <mergeCell ref="B27:D27"/>
    <mergeCell ref="J27:L27"/>
    <mergeCell ref="E17:F17"/>
    <mergeCell ref="M17:N17"/>
    <mergeCell ref="E19:F19"/>
    <mergeCell ref="M19:N19"/>
    <mergeCell ref="E16:F16"/>
    <mergeCell ref="M16:N16"/>
  </mergeCells>
  <pageMargins left="0.78740157499999996" right="0.78740157499999996" top="0.61" bottom="0.59" header="0.4921259845" footer="0.4921259845"/>
  <pageSetup paperSize="9" orientation="portrait" r:id="rId1"/>
  <headerFooter alignWithMargins="0"/>
  <legacyDrawing r:id="rId2"/>
  <oleObjects>
    <oleObject progId="Equation.2" shapeId="7169" r:id="rId3"/>
    <oleObject progId="Equation.2" shapeId="7170" r:id="rId4"/>
    <oleObject progId="Equation.2" shapeId="7171" r:id="rId5"/>
    <oleObject progId="Equation.2" shapeId="7172" r:id="rId6"/>
  </oleObjects>
</worksheet>
</file>

<file path=xl/worksheets/sheet7.xml><?xml version="1.0" encoding="utf-8"?>
<worksheet xmlns="http://schemas.openxmlformats.org/spreadsheetml/2006/main" xmlns:r="http://schemas.openxmlformats.org/officeDocument/2006/relationships">
  <sheetPr>
    <pageSetUpPr fitToPage="1"/>
  </sheetPr>
  <dimension ref="A1:AG277"/>
  <sheetViews>
    <sheetView zoomScaleNormal="100" workbookViewId="0"/>
  </sheetViews>
  <sheetFormatPr baseColWidth="10" defaultRowHeight="12.75"/>
  <cols>
    <col min="1" max="1" width="2.7109375" style="1" customWidth="1"/>
    <col min="2" max="2" width="14.85546875" style="1" customWidth="1"/>
    <col min="3" max="3" width="13.42578125" style="5" customWidth="1"/>
    <col min="4" max="4" width="8.7109375" style="1" customWidth="1"/>
    <col min="5" max="5" width="11.42578125" style="1"/>
    <col min="6" max="6" width="13.140625" style="1" customWidth="1"/>
    <col min="7" max="7" width="15" style="20" customWidth="1"/>
    <col min="8" max="8" width="15" style="20" hidden="1" customWidth="1"/>
    <col min="9" max="9" width="2.42578125" style="278" customWidth="1"/>
    <col min="10" max="10" width="14.42578125" style="1" customWidth="1"/>
    <col min="11" max="11" width="13.5703125" style="1" customWidth="1"/>
    <col min="12" max="12" width="10.42578125" style="1" customWidth="1"/>
    <col min="13" max="13" width="12.5703125" style="1" customWidth="1"/>
    <col min="14" max="14" width="11.42578125" style="1"/>
    <col min="15" max="15" width="13" style="20" customWidth="1"/>
    <col min="16" max="16" width="13" style="20" hidden="1" customWidth="1"/>
    <col min="17" max="17" width="14.140625" style="1" customWidth="1"/>
    <col min="18" max="19" width="11.42578125" style="1"/>
    <col min="20" max="20" width="12.140625" style="1" customWidth="1"/>
    <col min="21" max="21" width="11.42578125" style="1"/>
    <col min="22" max="22" width="13.7109375" style="1" customWidth="1"/>
    <col min="23" max="23" width="13.7109375" style="1" hidden="1" customWidth="1"/>
    <col min="24" max="16384" width="11.42578125" style="1"/>
  </cols>
  <sheetData>
    <row r="1" spans="2:33" ht="15.75">
      <c r="B1" s="175" t="s">
        <v>318</v>
      </c>
      <c r="I1" s="1"/>
      <c r="Q1" s="176"/>
    </row>
    <row r="2" spans="2:33" ht="15.75">
      <c r="I2" s="1"/>
      <c r="Q2" s="176"/>
      <c r="R2" s="176"/>
      <c r="S2" s="176"/>
      <c r="T2" s="176"/>
      <c r="U2" s="176"/>
      <c r="V2" s="176"/>
      <c r="W2" s="176"/>
      <c r="X2" s="176"/>
      <c r="Y2" s="176"/>
      <c r="Z2" s="176"/>
      <c r="AA2" s="176"/>
      <c r="AB2" s="176"/>
      <c r="AC2" s="176"/>
      <c r="AD2" s="176"/>
      <c r="AE2" s="176"/>
      <c r="AF2" s="176"/>
    </row>
    <row r="3" spans="2:33" ht="15.75">
      <c r="B3" s="54" t="s">
        <v>141</v>
      </c>
      <c r="G3" t="s">
        <v>0</v>
      </c>
      <c r="H3"/>
      <c r="I3" t="s">
        <v>1</v>
      </c>
      <c r="J3"/>
      <c r="Q3" s="176"/>
      <c r="R3" s="176"/>
      <c r="S3" s="176"/>
      <c r="T3" s="176"/>
      <c r="U3" s="176"/>
      <c r="V3" s="176"/>
      <c r="W3" s="176"/>
      <c r="X3" s="176"/>
      <c r="Y3" s="176"/>
      <c r="Z3" s="176"/>
      <c r="AA3" s="176"/>
      <c r="AB3" s="176"/>
      <c r="AC3" s="176"/>
      <c r="AD3" s="176"/>
      <c r="AE3" s="176"/>
      <c r="AF3" s="176"/>
    </row>
    <row r="4" spans="2:33" ht="15.75">
      <c r="B4" s="1" t="s">
        <v>155</v>
      </c>
      <c r="G4"/>
      <c r="H4"/>
      <c r="I4" t="s">
        <v>2</v>
      </c>
      <c r="J4"/>
      <c r="Q4" s="176"/>
      <c r="R4" s="176"/>
      <c r="S4" s="176"/>
      <c r="T4" s="176"/>
      <c r="U4" s="176"/>
      <c r="V4" s="176"/>
      <c r="W4" s="176"/>
      <c r="X4" s="176"/>
      <c r="Y4" s="176"/>
      <c r="Z4" s="176"/>
      <c r="AA4" s="176"/>
      <c r="AB4" s="176"/>
      <c r="AC4" s="176"/>
      <c r="AD4" s="176"/>
      <c r="AE4" s="176"/>
      <c r="AF4" s="176"/>
    </row>
    <row r="5" spans="2:33" ht="15.75">
      <c r="G5"/>
      <c r="H5"/>
      <c r="I5" t="s">
        <v>136</v>
      </c>
      <c r="J5"/>
      <c r="Q5" s="176"/>
      <c r="R5" s="176"/>
      <c r="S5" s="176"/>
      <c r="T5" s="176"/>
      <c r="U5" s="176"/>
      <c r="V5" s="176"/>
      <c r="W5" s="176"/>
      <c r="X5" s="176"/>
      <c r="Y5" s="176"/>
      <c r="Z5" s="176"/>
      <c r="AA5" s="176"/>
      <c r="AB5" s="176"/>
      <c r="AC5" s="176"/>
      <c r="AD5" s="176"/>
      <c r="AE5" s="176"/>
      <c r="AF5" s="176"/>
    </row>
    <row r="6" spans="2:33" ht="15.75">
      <c r="G6"/>
      <c r="H6"/>
      <c r="I6" t="s">
        <v>3</v>
      </c>
      <c r="J6"/>
      <c r="Q6" s="176"/>
      <c r="R6" s="176"/>
      <c r="S6" s="176"/>
      <c r="T6" s="176"/>
      <c r="U6" s="176"/>
      <c r="V6" s="176"/>
      <c r="W6" s="176"/>
      <c r="X6" s="176"/>
      <c r="Y6" s="176"/>
      <c r="Z6" s="176"/>
      <c r="AA6" s="176"/>
      <c r="AB6" s="176"/>
      <c r="AC6" s="176"/>
      <c r="AD6" s="176"/>
      <c r="AE6" s="176"/>
      <c r="AF6" s="176"/>
    </row>
    <row r="7" spans="2:33" ht="15.75">
      <c r="G7"/>
      <c r="H7"/>
      <c r="I7" t="s">
        <v>156</v>
      </c>
      <c r="J7"/>
      <c r="Q7" s="176"/>
      <c r="R7" s="176"/>
      <c r="S7" s="176"/>
      <c r="T7" s="176"/>
      <c r="U7" s="176"/>
      <c r="V7" s="176"/>
      <c r="W7" s="176"/>
      <c r="X7" s="176"/>
      <c r="Y7" s="176"/>
      <c r="Z7" s="176"/>
      <c r="AA7" s="176"/>
      <c r="AB7" s="176"/>
      <c r="AC7" s="176"/>
      <c r="AD7" s="176"/>
      <c r="AE7" s="176"/>
      <c r="AF7" s="176"/>
    </row>
    <row r="8" spans="2:33" ht="15.75">
      <c r="G8"/>
      <c r="H8"/>
      <c r="I8"/>
      <c r="J8"/>
      <c r="Q8" s="176"/>
      <c r="R8" s="176"/>
      <c r="S8" s="176"/>
      <c r="T8" s="176"/>
      <c r="U8" s="176"/>
      <c r="V8" s="176"/>
      <c r="W8" s="176"/>
      <c r="X8" s="176"/>
      <c r="Y8" s="176"/>
      <c r="Z8" s="176"/>
      <c r="AA8" s="176"/>
      <c r="AB8" s="176"/>
      <c r="AC8" s="176"/>
      <c r="AD8" s="176"/>
      <c r="AE8" s="176"/>
      <c r="AF8" s="176"/>
    </row>
    <row r="9" spans="2:33" ht="15.75">
      <c r="B9" s="6" t="s">
        <v>141</v>
      </c>
      <c r="G9" s="21" t="s">
        <v>0</v>
      </c>
      <c r="H9" s="21"/>
      <c r="I9" s="7" t="s">
        <v>1</v>
      </c>
      <c r="Q9" s="176"/>
      <c r="R9" s="176"/>
      <c r="S9" s="176"/>
      <c r="T9" s="176"/>
      <c r="U9" s="176"/>
      <c r="V9" s="176"/>
      <c r="W9" s="176"/>
      <c r="X9" s="176"/>
      <c r="Y9" s="176"/>
      <c r="Z9" s="176"/>
      <c r="AA9" s="176"/>
      <c r="AB9" s="176"/>
      <c r="AC9" s="176"/>
      <c r="AD9" s="176"/>
      <c r="AE9" s="176"/>
      <c r="AF9" s="176"/>
    </row>
    <row r="10" spans="2:33" ht="15.75">
      <c r="B10" s="168" t="s">
        <v>234</v>
      </c>
      <c r="G10" s="21"/>
      <c r="H10" s="21"/>
      <c r="I10" s="7" t="s">
        <v>2</v>
      </c>
      <c r="Q10" s="176"/>
      <c r="R10" s="176"/>
      <c r="S10" s="176"/>
      <c r="T10" s="176"/>
      <c r="U10" s="176"/>
      <c r="V10" s="176"/>
      <c r="W10" s="176"/>
      <c r="X10" s="176"/>
      <c r="Y10" s="176"/>
      <c r="Z10" s="176"/>
      <c r="AA10" s="176"/>
      <c r="AB10" s="176"/>
      <c r="AC10" s="176"/>
      <c r="AD10" s="176"/>
      <c r="AE10" s="176"/>
      <c r="AF10" s="176"/>
    </row>
    <row r="11" spans="2:33" ht="15.75">
      <c r="G11" s="21"/>
      <c r="H11" s="21"/>
      <c r="I11" s="7" t="s">
        <v>136</v>
      </c>
      <c r="Q11" s="176"/>
      <c r="R11" s="176"/>
      <c r="S11" s="176"/>
      <c r="T11" s="176"/>
      <c r="U11" s="176"/>
      <c r="V11" s="176"/>
      <c r="W11" s="176"/>
      <c r="X11" s="176"/>
      <c r="Y11" s="176"/>
      <c r="Z11" s="176"/>
      <c r="AA11" s="176"/>
      <c r="AB11" s="176"/>
      <c r="AC11" s="176"/>
      <c r="AD11" s="176"/>
      <c r="AE11" s="176"/>
      <c r="AF11" s="176"/>
    </row>
    <row r="12" spans="2:33" ht="15.75">
      <c r="G12" s="21"/>
      <c r="H12" s="21"/>
      <c r="I12" s="7" t="s">
        <v>3</v>
      </c>
      <c r="Q12" s="176"/>
      <c r="R12" s="176"/>
      <c r="S12" s="176"/>
      <c r="T12" s="176"/>
      <c r="U12" s="176"/>
      <c r="V12" s="176"/>
      <c r="W12" s="176"/>
      <c r="X12" s="176"/>
      <c r="Y12" s="176"/>
      <c r="Z12" s="176"/>
      <c r="AA12" s="176"/>
      <c r="AB12" s="176"/>
      <c r="AC12" s="176"/>
      <c r="AD12" s="176"/>
      <c r="AE12" s="176"/>
      <c r="AF12" s="176"/>
    </row>
    <row r="13" spans="2:33" ht="15.75">
      <c r="B13" s="168"/>
      <c r="G13" s="21"/>
      <c r="H13" s="21"/>
      <c r="I13" s="7" t="s">
        <v>137</v>
      </c>
      <c r="Q13" s="176"/>
      <c r="R13" s="176"/>
      <c r="S13" s="176"/>
      <c r="T13" s="176"/>
      <c r="U13" s="176"/>
      <c r="V13" s="176"/>
      <c r="W13" s="176"/>
      <c r="X13" s="176"/>
      <c r="Y13" s="176"/>
      <c r="Z13" s="176"/>
      <c r="AA13" s="176"/>
      <c r="AB13" s="176"/>
      <c r="AC13" s="176"/>
      <c r="AD13" s="176"/>
      <c r="AE13" s="176"/>
      <c r="AF13" s="176"/>
    </row>
    <row r="14" spans="2:33" ht="15.75">
      <c r="B14" s="168" t="s">
        <v>233</v>
      </c>
      <c r="G14" s="21"/>
      <c r="H14" s="21"/>
      <c r="I14" s="7"/>
      <c r="Q14" s="176"/>
      <c r="R14" s="176"/>
      <c r="S14" s="176"/>
      <c r="T14" s="176"/>
      <c r="U14" s="176"/>
      <c r="V14" s="176"/>
      <c r="W14" s="176"/>
      <c r="X14" s="176"/>
      <c r="Y14" s="176"/>
      <c r="Z14" s="176"/>
      <c r="AA14" s="176"/>
      <c r="AB14" s="176"/>
      <c r="AC14" s="176"/>
      <c r="AD14" s="176"/>
      <c r="AE14" s="176"/>
      <c r="AF14" s="176"/>
    </row>
    <row r="15" spans="2:33" ht="15.75">
      <c r="I15" s="1"/>
      <c r="M15"/>
      <c r="Q15" s="176"/>
      <c r="R15" s="176"/>
      <c r="S15" s="176"/>
      <c r="T15" s="176"/>
      <c r="U15" s="176"/>
      <c r="V15" s="176"/>
      <c r="W15" s="176"/>
      <c r="X15" s="176"/>
      <c r="Y15" s="176"/>
      <c r="Z15" s="176"/>
      <c r="AA15" s="176"/>
      <c r="AB15" s="176"/>
      <c r="AC15" s="176"/>
      <c r="AD15" s="176"/>
      <c r="AE15" s="176"/>
      <c r="AF15" s="176"/>
    </row>
    <row r="16" spans="2:33" ht="15.75">
      <c r="B16" s="63" t="s">
        <v>194</v>
      </c>
      <c r="C16" s="296">
        <f>IF(ISBLANK('autom. Auswertung'!C16),"",'autom. Auswertung'!C16)</f>
        <v>41640</v>
      </c>
      <c r="D16" s="297"/>
      <c r="E16" s="288"/>
      <c r="F16" s="415" t="s">
        <v>276</v>
      </c>
      <c r="G16" s="416"/>
      <c r="I16" s="20"/>
      <c r="K16" s="258"/>
      <c r="O16" s="1"/>
      <c r="P16" s="1"/>
      <c r="Q16" s="20"/>
      <c r="R16" s="176"/>
      <c r="S16" s="176"/>
      <c r="T16" s="176"/>
      <c r="U16" s="176"/>
      <c r="V16" s="176"/>
      <c r="W16" s="176"/>
      <c r="X16" s="176"/>
      <c r="Y16" s="176"/>
      <c r="Z16" s="176"/>
      <c r="AA16" s="176"/>
      <c r="AB16" s="176"/>
      <c r="AC16" s="176"/>
      <c r="AD16" s="176"/>
      <c r="AE16" s="176"/>
      <c r="AF16" s="176"/>
      <c r="AG16" s="176"/>
    </row>
    <row r="17" spans="2:33" ht="15.75">
      <c r="B17" s="63" t="s">
        <v>160</v>
      </c>
      <c r="C17" s="298" t="str">
        <f>IF(ISBLANK('autom. Auswertung'!C17),"",'autom. Auswertung'!C17)</f>
        <v/>
      </c>
      <c r="D17" s="299"/>
      <c r="E17" s="289"/>
      <c r="F17" s="392" t="s">
        <v>239</v>
      </c>
      <c r="G17" s="407"/>
      <c r="I17" s="20"/>
      <c r="K17" s="258"/>
      <c r="O17" s="1"/>
      <c r="P17" s="1"/>
      <c r="Q17" s="20"/>
      <c r="R17" s="176"/>
      <c r="S17" s="176"/>
      <c r="T17" s="176"/>
      <c r="U17" s="176"/>
      <c r="V17" s="176"/>
      <c r="W17" s="176"/>
      <c r="X17" s="176"/>
      <c r="Y17" s="176"/>
      <c r="Z17" s="176"/>
      <c r="AA17" s="176"/>
      <c r="AB17" s="176"/>
      <c r="AC17" s="176"/>
      <c r="AD17" s="176"/>
      <c r="AE17" s="176"/>
      <c r="AF17" s="176"/>
      <c r="AG17" s="176"/>
    </row>
    <row r="18" spans="2:33" ht="15.75">
      <c r="B18" s="169" t="s">
        <v>235</v>
      </c>
      <c r="C18" s="300">
        <f>IF(ISBLANK('autom. Auswertung'!C18),"",'autom. Auswertung'!C18)</f>
        <v>1</v>
      </c>
      <c r="D18" s="301"/>
      <c r="E18" s="290"/>
      <c r="F18" s="394" t="s">
        <v>159</v>
      </c>
      <c r="G18" s="412"/>
      <c r="I18" s="20"/>
      <c r="K18" s="258"/>
      <c r="O18" s="1"/>
      <c r="P18" s="1"/>
      <c r="Q18" s="20"/>
      <c r="R18" s="176"/>
      <c r="S18" s="176"/>
      <c r="T18" s="176"/>
      <c r="U18" s="176"/>
      <c r="V18" s="176"/>
      <c r="W18" s="176"/>
      <c r="X18" s="176"/>
      <c r="Y18" s="176"/>
      <c r="Z18" s="176"/>
      <c r="AA18" s="176"/>
      <c r="AB18" s="176"/>
      <c r="AC18" s="176"/>
      <c r="AD18" s="176"/>
      <c r="AE18" s="176"/>
      <c r="AF18" s="176"/>
      <c r="AG18" s="176"/>
    </row>
    <row r="19" spans="2:33" ht="15.75">
      <c r="B19" s="63" t="s">
        <v>161</v>
      </c>
      <c r="C19" s="302" t="str">
        <f>IF(ISBLANK('autom. Auswertung'!C19),"",'autom. Auswertung'!C19)</f>
        <v/>
      </c>
      <c r="D19" s="1" t="s">
        <v>162</v>
      </c>
      <c r="E19" s="291"/>
      <c r="F19" s="401" t="s">
        <v>237</v>
      </c>
      <c r="G19" s="402"/>
      <c r="I19" s="20"/>
      <c r="K19" s="258"/>
      <c r="O19" s="1"/>
      <c r="P19" s="1"/>
      <c r="Q19" s="20"/>
      <c r="R19" s="176"/>
      <c r="S19" s="176"/>
      <c r="T19" s="176"/>
      <c r="U19" s="176"/>
      <c r="V19" s="176"/>
      <c r="W19" s="176"/>
      <c r="X19" s="176"/>
      <c r="Y19" s="176"/>
      <c r="Z19" s="176"/>
      <c r="AA19" s="176"/>
      <c r="AB19" s="176"/>
      <c r="AC19" s="176"/>
      <c r="AD19" s="176"/>
      <c r="AE19" s="176"/>
      <c r="AF19" s="176"/>
      <c r="AG19" s="176"/>
    </row>
    <row r="20" spans="2:33" ht="16.5" thickBot="1">
      <c r="I20" s="1"/>
      <c r="O20" s="1"/>
      <c r="Q20" s="176"/>
      <c r="R20" s="176"/>
      <c r="S20" s="176"/>
      <c r="T20" s="176"/>
      <c r="U20" s="176"/>
      <c r="V20" s="176"/>
      <c r="W20" s="176"/>
      <c r="X20" s="176"/>
      <c r="Y20" s="176"/>
      <c r="Z20" s="176"/>
      <c r="AA20" s="176"/>
      <c r="AB20" s="176"/>
      <c r="AC20" s="176"/>
      <c r="AD20" s="176"/>
      <c r="AE20" s="176"/>
      <c r="AF20" s="176"/>
    </row>
    <row r="21" spans="2:33" ht="15.75">
      <c r="B21" s="174" t="s">
        <v>243</v>
      </c>
      <c r="C21" s="142"/>
      <c r="D21" s="129"/>
      <c r="E21" s="129"/>
      <c r="F21" s="130"/>
      <c r="I21" s="1"/>
      <c r="O21" s="1"/>
      <c r="Q21" s="176"/>
      <c r="R21" s="176"/>
      <c r="S21" s="176"/>
      <c r="T21" s="176"/>
      <c r="U21" s="176"/>
      <c r="V21" s="176"/>
      <c r="W21" s="176"/>
      <c r="X21" s="176"/>
      <c r="Y21" s="176"/>
      <c r="Z21" s="176"/>
      <c r="AA21" s="176"/>
      <c r="AB21" s="176"/>
      <c r="AC21" s="176"/>
      <c r="AD21" s="176"/>
      <c r="AE21" s="176"/>
      <c r="AF21" s="176"/>
    </row>
    <row r="22" spans="2:33" ht="15.75">
      <c r="B22" s="131"/>
      <c r="C22" s="143"/>
      <c r="D22" s="132"/>
      <c r="E22" s="132"/>
      <c r="F22" s="133"/>
      <c r="I22" s="1"/>
      <c r="O22" s="1"/>
      <c r="Q22" s="176"/>
      <c r="R22" s="176"/>
      <c r="S22" s="176"/>
      <c r="T22" s="176"/>
      <c r="U22" s="176"/>
      <c r="V22" s="176"/>
      <c r="W22" s="176"/>
      <c r="X22" s="176"/>
      <c r="Y22" s="176"/>
      <c r="Z22" s="176"/>
      <c r="AA22" s="176"/>
      <c r="AB22" s="176"/>
      <c r="AC22" s="176"/>
      <c r="AD22" s="176"/>
      <c r="AE22" s="176"/>
      <c r="AF22" s="176"/>
    </row>
    <row r="23" spans="2:33" ht="15.75">
      <c r="B23" s="131"/>
      <c r="C23" s="277"/>
      <c r="D23" s="263" t="s">
        <v>270</v>
      </c>
      <c r="E23" s="146">
        <f>SUM(H47:H265)</f>
        <v>772.89508061635991</v>
      </c>
      <c r="F23" s="133"/>
      <c r="I23" s="1"/>
      <c r="O23" s="1"/>
      <c r="Q23" s="176"/>
      <c r="R23" s="176"/>
      <c r="S23" s="176"/>
      <c r="T23" s="176"/>
      <c r="U23" s="176"/>
      <c r="V23" s="176"/>
      <c r="W23" s="176"/>
      <c r="X23" s="176"/>
      <c r="Y23" s="176"/>
      <c r="Z23" s="176"/>
      <c r="AA23" s="176"/>
      <c r="AB23" s="176"/>
      <c r="AC23" s="176"/>
      <c r="AD23" s="176"/>
      <c r="AE23" s="176"/>
      <c r="AF23" s="176"/>
    </row>
    <row r="24" spans="2:33" ht="15.75">
      <c r="B24" s="131"/>
      <c r="C24" s="277"/>
      <c r="D24" s="263" t="s">
        <v>256</v>
      </c>
      <c r="E24" s="146">
        <f>E37</f>
        <v>10</v>
      </c>
      <c r="F24" s="133"/>
      <c r="I24" s="1"/>
      <c r="O24" s="1"/>
      <c r="Q24" s="176"/>
      <c r="R24" s="176"/>
      <c r="S24" s="176"/>
      <c r="T24" s="176"/>
      <c r="U24" s="176"/>
      <c r="V24" s="176"/>
      <c r="W24" s="176"/>
      <c r="X24" s="176"/>
      <c r="Y24" s="176"/>
      <c r="Z24" s="176"/>
      <c r="AA24" s="176"/>
      <c r="AB24" s="176"/>
      <c r="AC24" s="176"/>
      <c r="AD24" s="176"/>
      <c r="AE24" s="176"/>
      <c r="AF24" s="176"/>
    </row>
    <row r="25" spans="2:33" ht="15.75">
      <c r="B25" s="131"/>
      <c r="C25" s="277"/>
      <c r="D25" s="263" t="s">
        <v>257</v>
      </c>
      <c r="E25" s="146">
        <f>IF(E23&gt;E24,E23-E24,"unterpsateurisiert")</f>
        <v>762.89508061635991</v>
      </c>
      <c r="F25" s="133"/>
      <c r="G25" s="21"/>
      <c r="H25" s="21"/>
      <c r="I25" s="7"/>
      <c r="O25" s="1"/>
      <c r="Q25" s="176"/>
      <c r="R25" s="176"/>
      <c r="S25" s="176"/>
      <c r="T25" s="176"/>
      <c r="U25" s="176"/>
      <c r="V25" s="176"/>
      <c r="W25" s="176"/>
      <c r="X25" s="176"/>
      <c r="Y25" s="176"/>
      <c r="Z25" s="176"/>
      <c r="AA25" s="176"/>
      <c r="AB25" s="176"/>
      <c r="AC25" s="176"/>
      <c r="AD25" s="176"/>
      <c r="AE25" s="176"/>
      <c r="AF25" s="176"/>
    </row>
    <row r="26" spans="2:33" ht="15.75">
      <c r="B26" s="131"/>
      <c r="C26" s="143"/>
      <c r="D26" s="132"/>
      <c r="E26" s="132"/>
      <c r="F26" s="133"/>
      <c r="G26" s="21"/>
      <c r="H26" s="21"/>
      <c r="I26" s="7"/>
      <c r="O26" s="1"/>
      <c r="Q26" s="176"/>
      <c r="R26" s="176"/>
      <c r="S26" s="176"/>
      <c r="T26" s="176"/>
      <c r="U26" s="176"/>
      <c r="V26" s="176"/>
      <c r="W26" s="176"/>
      <c r="X26" s="176"/>
      <c r="Y26" s="176"/>
      <c r="Z26" s="176"/>
      <c r="AA26" s="176"/>
      <c r="AB26" s="176"/>
      <c r="AC26" s="176"/>
      <c r="AD26" s="176"/>
      <c r="AE26" s="176"/>
      <c r="AF26" s="176"/>
    </row>
    <row r="27" spans="2:33" ht="15.75">
      <c r="B27" s="413" t="s">
        <v>312</v>
      </c>
      <c r="C27" s="398"/>
      <c r="D27" s="398"/>
      <c r="E27" s="146">
        <f>SUM(D47:D265)</f>
        <v>104</v>
      </c>
      <c r="F27" s="133"/>
      <c r="G27" s="1"/>
      <c r="H27" s="1"/>
      <c r="I27" s="1"/>
      <c r="O27" s="1"/>
      <c r="Q27" s="176"/>
      <c r="R27" s="176"/>
      <c r="S27" s="176"/>
      <c r="T27" s="176"/>
      <c r="U27" s="176"/>
      <c r="V27" s="176"/>
      <c r="W27" s="176"/>
      <c r="X27" s="176"/>
      <c r="Y27" s="176"/>
      <c r="Z27" s="176"/>
      <c r="AA27" s="176"/>
      <c r="AB27" s="176"/>
      <c r="AC27" s="176"/>
      <c r="AD27" s="176"/>
      <c r="AE27" s="176"/>
      <c r="AF27" s="176"/>
    </row>
    <row r="28" spans="2:33" ht="15.75">
      <c r="B28" s="131"/>
      <c r="C28" s="143"/>
      <c r="D28" s="132"/>
      <c r="E28" s="132"/>
      <c r="F28" s="133"/>
      <c r="G28" s="1"/>
      <c r="H28" s="1"/>
      <c r="I28" s="1"/>
      <c r="O28" s="1"/>
      <c r="Q28" s="176"/>
      <c r="R28" s="176"/>
      <c r="S28" s="176"/>
      <c r="T28" s="176"/>
      <c r="U28" s="176"/>
      <c r="V28" s="176"/>
      <c r="W28" s="176"/>
      <c r="X28" s="176"/>
      <c r="Y28" s="176"/>
      <c r="Z28" s="176"/>
      <c r="AA28" s="176"/>
      <c r="AB28" s="176"/>
      <c r="AC28" s="176"/>
      <c r="AD28" s="176"/>
      <c r="AE28" s="176"/>
      <c r="AF28" s="176"/>
    </row>
    <row r="29" spans="2:33" ht="16.5" thickBot="1">
      <c r="B29" s="137"/>
      <c r="C29" s="144"/>
      <c r="D29" s="138"/>
      <c r="E29" s="138"/>
      <c r="F29" s="139"/>
      <c r="G29" s="1"/>
      <c r="H29" s="1"/>
      <c r="I29" s="1"/>
      <c r="O29" s="1"/>
      <c r="P29" s="21"/>
      <c r="Q29" s="176"/>
      <c r="R29" s="176"/>
      <c r="S29" s="176"/>
      <c r="T29" s="176"/>
      <c r="U29" s="176"/>
      <c r="V29" s="176"/>
      <c r="W29" s="176"/>
      <c r="X29" s="176"/>
      <c r="Y29" s="176"/>
      <c r="Z29" s="176"/>
      <c r="AA29" s="176"/>
      <c r="AB29" s="176"/>
      <c r="AC29" s="176"/>
      <c r="AD29" s="176"/>
      <c r="AE29" s="176"/>
      <c r="AF29" s="176"/>
    </row>
    <row r="30" spans="2:33" ht="15.75">
      <c r="E30" s="217"/>
      <c r="F30" s="45"/>
      <c r="G30" s="1"/>
      <c r="H30" s="1"/>
      <c r="I30" s="8"/>
      <c r="O30" s="1"/>
      <c r="P30" s="21"/>
      <c r="Q30" s="176"/>
      <c r="R30" s="176"/>
      <c r="S30" s="176"/>
      <c r="T30" s="176"/>
      <c r="U30" s="176"/>
      <c r="V30" s="176"/>
      <c r="W30" s="176"/>
      <c r="X30" s="176"/>
      <c r="Y30" s="176"/>
      <c r="Z30" s="176"/>
      <c r="AA30" s="176"/>
      <c r="AB30" s="176"/>
      <c r="AC30" s="176"/>
      <c r="AD30" s="176"/>
      <c r="AE30" s="176"/>
      <c r="AF30" s="176"/>
    </row>
    <row r="31" spans="2:33" ht="15.75">
      <c r="E31" s="6"/>
      <c r="F31" s="6"/>
      <c r="I31" s="13"/>
      <c r="O31" s="1"/>
      <c r="Q31" s="176"/>
      <c r="R31" s="176"/>
      <c r="S31" s="176"/>
      <c r="T31" s="176"/>
      <c r="U31" s="176"/>
      <c r="V31" s="176"/>
      <c r="W31" s="176"/>
      <c r="X31" s="176"/>
      <c r="Y31" s="176"/>
      <c r="Z31" s="176"/>
      <c r="AA31" s="176"/>
      <c r="AB31" s="176"/>
      <c r="AC31" s="176"/>
      <c r="AD31" s="176"/>
      <c r="AE31" s="176"/>
      <c r="AF31" s="176"/>
    </row>
    <row r="32" spans="2:33" ht="15.75">
      <c r="E32" s="6"/>
      <c r="F32" s="6"/>
      <c r="I32" s="13"/>
      <c r="O32" s="1"/>
      <c r="Q32" s="176"/>
      <c r="R32" s="176"/>
      <c r="S32" s="176"/>
      <c r="T32" s="176"/>
      <c r="U32" s="176"/>
      <c r="V32" s="176"/>
      <c r="W32" s="176"/>
      <c r="X32" s="176"/>
      <c r="Y32" s="176"/>
      <c r="Z32" s="176"/>
      <c r="AA32" s="176"/>
      <c r="AB32" s="176"/>
      <c r="AC32" s="176"/>
      <c r="AD32" s="176"/>
      <c r="AE32" s="176"/>
      <c r="AF32" s="176"/>
    </row>
    <row r="33" spans="2:32" ht="15.75">
      <c r="D33" s="367" t="s">
        <v>275</v>
      </c>
      <c r="E33" s="368"/>
      <c r="F33" s="6"/>
      <c r="I33" s="13"/>
      <c r="O33" s="1"/>
      <c r="P33" s="22"/>
      <c r="Q33" s="176"/>
      <c r="R33" s="176"/>
      <c r="S33" s="176"/>
      <c r="T33" s="176"/>
      <c r="U33" s="176"/>
      <c r="V33" s="176"/>
      <c r="W33" s="176"/>
      <c r="X33" s="176"/>
      <c r="Y33" s="176"/>
      <c r="Z33" s="176"/>
      <c r="AA33" s="176"/>
      <c r="AB33" s="176"/>
      <c r="AC33" s="176"/>
      <c r="AD33" s="176"/>
      <c r="AE33" s="176"/>
      <c r="AF33" s="176"/>
    </row>
    <row r="34" spans="2:32" ht="15.75">
      <c r="D34" s="6"/>
      <c r="E34" s="6"/>
      <c r="F34" s="6"/>
      <c r="I34" s="13"/>
      <c r="O34" s="1"/>
      <c r="P34" s="22"/>
      <c r="Q34" s="176"/>
      <c r="R34" s="176"/>
      <c r="S34" s="176"/>
      <c r="T34" s="176"/>
      <c r="U34" s="176"/>
      <c r="V34" s="176"/>
      <c r="W34" s="176"/>
      <c r="X34" s="176"/>
      <c r="Y34" s="176"/>
      <c r="Z34" s="176"/>
      <c r="AA34" s="176"/>
      <c r="AB34" s="176"/>
      <c r="AC34" s="176"/>
      <c r="AD34" s="176"/>
      <c r="AE34" s="176"/>
      <c r="AF34" s="176"/>
    </row>
    <row r="35" spans="2:32" ht="15.75">
      <c r="C35" s="204" t="s">
        <v>305</v>
      </c>
      <c r="D35" s="258" t="str">
        <f>Temperaturverlauf!J10</f>
        <v>Tiefste Temp. im Intervall</v>
      </c>
      <c r="E35" s="6"/>
      <c r="F35" s="6"/>
      <c r="I35" s="13"/>
      <c r="O35" s="1"/>
      <c r="P35" s="22"/>
      <c r="Q35" s="176"/>
      <c r="R35" s="176"/>
      <c r="S35" s="176"/>
      <c r="T35" s="176"/>
      <c r="U35" s="176"/>
      <c r="V35" s="176"/>
      <c r="W35" s="176"/>
      <c r="X35" s="176"/>
      <c r="Y35" s="176"/>
      <c r="Z35" s="176"/>
      <c r="AA35" s="176"/>
      <c r="AB35" s="176"/>
      <c r="AC35" s="176"/>
      <c r="AD35" s="176"/>
      <c r="AE35" s="176"/>
      <c r="AF35" s="176"/>
    </row>
    <row r="36" spans="2:32" ht="16.5" customHeight="1">
      <c r="C36" s="258" t="s">
        <v>316</v>
      </c>
      <c r="I36" s="13"/>
      <c r="O36" s="1"/>
      <c r="P36" s="22"/>
      <c r="Q36" s="176"/>
      <c r="R36" s="176"/>
      <c r="S36" s="176"/>
      <c r="T36" s="176"/>
      <c r="U36" s="176"/>
      <c r="V36" s="176"/>
      <c r="W36" s="176"/>
      <c r="X36" s="176"/>
      <c r="Y36" s="176"/>
      <c r="Z36" s="176"/>
      <c r="AA36" s="176"/>
      <c r="AB36" s="176"/>
      <c r="AC36" s="176"/>
      <c r="AD36" s="176"/>
      <c r="AE36" s="176"/>
      <c r="AF36" s="176"/>
    </row>
    <row r="37" spans="2:32" ht="15.75">
      <c r="C37" s="310"/>
      <c r="D37" s="221" t="s">
        <v>173</v>
      </c>
      <c r="E37" s="272">
        <f>'autom. Auswertung'!E37</f>
        <v>10</v>
      </c>
      <c r="F37" s="46"/>
      <c r="I37" s="47"/>
      <c r="O37" s="1"/>
      <c r="P37" s="22"/>
      <c r="Q37" s="176"/>
      <c r="R37" s="176"/>
      <c r="S37" s="176"/>
      <c r="T37" s="176"/>
      <c r="U37" s="176"/>
      <c r="V37" s="176"/>
      <c r="W37" s="176"/>
      <c r="X37" s="176"/>
      <c r="Y37" s="176"/>
      <c r="Z37" s="176"/>
      <c r="AA37" s="176"/>
      <c r="AB37" s="176"/>
      <c r="AC37" s="176"/>
      <c r="AD37" s="176"/>
      <c r="AE37" s="176"/>
      <c r="AF37" s="176"/>
    </row>
    <row r="38" spans="2:32" ht="15.75">
      <c r="C38" s="311"/>
      <c r="D38" s="224" t="s">
        <v>138</v>
      </c>
      <c r="E38" s="271">
        <f>'autom. Auswertung'!E38</f>
        <v>10</v>
      </c>
      <c r="F38" s="47"/>
      <c r="I38" s="47"/>
      <c r="O38" s="1"/>
      <c r="P38" s="22"/>
      <c r="Q38" s="176"/>
      <c r="R38" s="176"/>
      <c r="S38" s="176"/>
      <c r="T38" s="176"/>
      <c r="U38" s="176"/>
      <c r="V38" s="176"/>
      <c r="W38" s="176"/>
      <c r="X38" s="176"/>
      <c r="Y38" s="176"/>
      <c r="Z38" s="176"/>
      <c r="AA38" s="176"/>
      <c r="AB38" s="176"/>
      <c r="AC38" s="176"/>
      <c r="AD38" s="176"/>
      <c r="AE38" s="176"/>
      <c r="AF38" s="176"/>
    </row>
    <row r="39" spans="2:32" ht="15.75" customHeight="1">
      <c r="C39" s="310"/>
      <c r="D39" s="221" t="s">
        <v>140</v>
      </c>
      <c r="E39" s="273">
        <f>'autom. Auswertung'!E39</f>
        <v>90</v>
      </c>
      <c r="F39" s="46"/>
      <c r="I39" s="47"/>
      <c r="O39" s="1"/>
      <c r="P39" s="22"/>
      <c r="Q39" s="176"/>
      <c r="R39" s="176"/>
      <c r="S39" s="176"/>
      <c r="T39" s="176"/>
      <c r="U39" s="176"/>
      <c r="V39" s="176"/>
      <c r="W39" s="176"/>
      <c r="X39" s="176"/>
      <c r="Y39" s="176"/>
      <c r="Z39" s="176"/>
      <c r="AA39" s="176"/>
      <c r="AB39" s="176"/>
      <c r="AC39" s="176"/>
      <c r="AD39" s="176"/>
      <c r="AE39" s="176"/>
      <c r="AF39" s="176"/>
    </row>
    <row r="40" spans="2:32" ht="15" customHeight="1">
      <c r="C40" s="308"/>
      <c r="D40" s="223" t="s">
        <v>139</v>
      </c>
      <c r="E40" s="8" t="s">
        <v>142</v>
      </c>
      <c r="G40" s="22"/>
      <c r="H40" s="22"/>
      <c r="I40" s="13"/>
      <c r="O40" s="1"/>
      <c r="P40" s="22"/>
      <c r="Q40" s="176"/>
      <c r="R40" s="176"/>
      <c r="S40" s="176"/>
      <c r="T40" s="176"/>
      <c r="U40" s="176"/>
      <c r="V40" s="176"/>
      <c r="W40" s="176"/>
      <c r="X40" s="176"/>
      <c r="Y40" s="176"/>
      <c r="Z40" s="176"/>
      <c r="AA40" s="176"/>
      <c r="AB40" s="176"/>
      <c r="AC40" s="176"/>
      <c r="AD40" s="176"/>
      <c r="AE40" s="176"/>
      <c r="AF40" s="176"/>
    </row>
    <row r="41" spans="2:32" ht="15" customHeight="1">
      <c r="C41" s="8"/>
      <c r="D41" s="8"/>
      <c r="E41" s="8"/>
      <c r="G41" s="22"/>
      <c r="H41" s="22"/>
      <c r="I41" s="13"/>
      <c r="O41" s="1"/>
      <c r="P41" s="22"/>
      <c r="Q41" s="176"/>
      <c r="R41" s="176"/>
      <c r="S41" s="176"/>
      <c r="T41" s="176"/>
      <c r="U41" s="176"/>
      <c r="V41" s="176"/>
      <c r="W41" s="176"/>
      <c r="X41" s="176"/>
      <c r="Y41" s="176"/>
      <c r="Z41" s="176"/>
      <c r="AA41" s="176"/>
      <c r="AB41" s="176"/>
      <c r="AC41" s="176"/>
      <c r="AD41" s="176"/>
      <c r="AE41" s="176"/>
      <c r="AF41" s="176"/>
    </row>
    <row r="42" spans="2:32" ht="14.25" customHeight="1">
      <c r="B42" s="8"/>
      <c r="C42" s="279"/>
      <c r="D42" s="280"/>
      <c r="E42" s="281" t="s">
        <v>144</v>
      </c>
      <c r="F42" s="306" t="s">
        <v>157</v>
      </c>
      <c r="G42" s="282" t="s">
        <v>314</v>
      </c>
      <c r="H42" s="198"/>
      <c r="I42" s="14"/>
      <c r="O42" s="1"/>
      <c r="P42" s="199"/>
      <c r="Q42" s="176"/>
      <c r="R42" s="176"/>
      <c r="S42" s="176"/>
      <c r="T42" s="176"/>
      <c r="U42" s="176"/>
      <c r="V42" s="176"/>
      <c r="W42" s="176"/>
      <c r="X42" s="176"/>
      <c r="Y42" s="176"/>
      <c r="Z42" s="176"/>
      <c r="AA42" s="176"/>
      <c r="AB42" s="176"/>
      <c r="AC42" s="176"/>
      <c r="AD42" s="176"/>
      <c r="AE42" s="176"/>
      <c r="AF42" s="176"/>
    </row>
    <row r="43" spans="2:32" ht="14.25" customHeight="1">
      <c r="B43" s="8"/>
      <c r="C43" s="255" t="s">
        <v>146</v>
      </c>
      <c r="D43" s="228" t="s">
        <v>309</v>
      </c>
      <c r="E43" s="48" t="s">
        <v>143</v>
      </c>
      <c r="F43" s="48" t="s">
        <v>158</v>
      </c>
      <c r="G43" s="283" t="s">
        <v>145</v>
      </c>
      <c r="H43" s="57"/>
      <c r="I43" s="14"/>
      <c r="O43" s="1"/>
      <c r="P43" s="57"/>
      <c r="Q43" s="176"/>
      <c r="R43" s="176"/>
      <c r="S43" s="176"/>
      <c r="T43" s="176"/>
      <c r="U43" s="176"/>
      <c r="V43" s="176"/>
      <c r="W43" s="176"/>
      <c r="X43" s="176"/>
      <c r="Y43" s="176"/>
      <c r="Z43" s="176"/>
      <c r="AA43" s="176"/>
      <c r="AB43" s="176"/>
      <c r="AC43" s="176"/>
      <c r="AD43" s="176"/>
      <c r="AE43" s="176"/>
      <c r="AF43" s="176"/>
    </row>
    <row r="44" spans="2:32" ht="14.25" customHeight="1">
      <c r="B44" s="3"/>
      <c r="C44" s="50" t="s">
        <v>147</v>
      </c>
      <c r="D44" s="197" t="s">
        <v>286</v>
      </c>
      <c r="E44" s="231" t="s">
        <v>260</v>
      </c>
      <c r="F44" s="231" t="s">
        <v>259</v>
      </c>
      <c r="G44" s="274" t="s">
        <v>258</v>
      </c>
      <c r="H44" s="198"/>
      <c r="I44" s="14"/>
      <c r="O44" s="1"/>
      <c r="P44" s="198"/>
      <c r="Q44" s="176"/>
      <c r="R44" s="176"/>
      <c r="S44" s="176"/>
      <c r="T44" s="176"/>
      <c r="U44" s="176"/>
      <c r="V44" s="176"/>
      <c r="W44" s="176"/>
      <c r="X44" s="176"/>
      <c r="Y44" s="176"/>
      <c r="Z44" s="176"/>
      <c r="AA44" s="176"/>
      <c r="AB44" s="176"/>
      <c r="AC44" s="176"/>
      <c r="AD44" s="176"/>
      <c r="AE44" s="176"/>
      <c r="AF44" s="176"/>
    </row>
    <row r="45" spans="2:32" ht="15.75">
      <c r="C45" s="257"/>
      <c r="D45" s="74"/>
      <c r="E45" s="122"/>
      <c r="F45" s="120"/>
      <c r="G45" s="275" t="str">
        <f t="shared" ref="G45:G108" si="0">IF(ISNUMBER(D45),10^((C45-$E$39)/$E$38)*D45,"")</f>
        <v/>
      </c>
      <c r="H45" s="59"/>
      <c r="I45" s="14"/>
      <c r="O45" s="1"/>
      <c r="P45" s="59"/>
      <c r="Q45" s="176"/>
      <c r="R45" s="176"/>
      <c r="S45" s="176"/>
      <c r="T45" s="176"/>
      <c r="U45" s="176"/>
      <c r="V45" s="176"/>
      <c r="W45" s="176"/>
      <c r="X45" s="176"/>
      <c r="Y45" s="176"/>
      <c r="Z45" s="176"/>
      <c r="AA45" s="176"/>
      <c r="AB45" s="176"/>
      <c r="AC45" s="176"/>
      <c r="AD45" s="176"/>
      <c r="AE45" s="176"/>
      <c r="AF45" s="176"/>
    </row>
    <row r="46" spans="2:32" ht="15.75">
      <c r="C46" s="257"/>
      <c r="D46" s="74"/>
      <c r="E46" s="14"/>
      <c r="F46" s="120"/>
      <c r="G46" s="275" t="str">
        <f t="shared" si="0"/>
        <v/>
      </c>
      <c r="H46" s="59"/>
      <c r="I46" s="14"/>
      <c r="O46" s="1"/>
      <c r="P46" s="59"/>
      <c r="Q46" s="176"/>
      <c r="R46" s="176"/>
      <c r="S46" s="176"/>
      <c r="T46" s="176"/>
      <c r="U46" s="176"/>
      <c r="V46" s="176"/>
      <c r="W46" s="176"/>
      <c r="X46" s="176"/>
      <c r="Y46" s="176"/>
      <c r="Z46" s="176"/>
      <c r="AA46" s="176"/>
      <c r="AB46" s="176"/>
      <c r="AC46" s="176"/>
      <c r="AD46" s="176"/>
      <c r="AE46" s="176"/>
      <c r="AF46" s="176"/>
    </row>
    <row r="47" spans="2:32" ht="15.75">
      <c r="C47" s="256">
        <f>Temperaturverlauf!J19</f>
        <v>59.6</v>
      </c>
      <c r="D47" s="267">
        <f>Temperaturverlauf!I19</f>
        <v>1</v>
      </c>
      <c r="E47" s="8">
        <f t="shared" ref="E47:E110" si="1">IF(ISNUMBER(C47),E$37/10^(($C47-E$39)/E$38),"")</f>
        <v>10964.781961431863</v>
      </c>
      <c r="F47" s="23">
        <f t="shared" ref="F47:F110" si="2">IF(ISNUMBER(C47),10^((C47-$E$39)/$E$38),"")</f>
        <v>9.1201083935590866E-4</v>
      </c>
      <c r="G47" s="276">
        <f t="shared" si="0"/>
        <v>9.1201083935590866E-4</v>
      </c>
      <c r="H47">
        <f t="shared" ref="H47:H110" si="3">IF(ISNA(G47),0,G47)</f>
        <v>9.1201083935590866E-4</v>
      </c>
      <c r="I47" s="14"/>
      <c r="O47" s="1"/>
      <c r="P47">
        <f t="shared" ref="P47:P110" si="4">IF(ISNA(O47),0,O47)</f>
        <v>0</v>
      </c>
      <c r="Q47" s="176"/>
      <c r="R47" s="176"/>
      <c r="S47" s="176"/>
      <c r="T47" s="176"/>
      <c r="U47" s="176"/>
      <c r="V47" s="176"/>
      <c r="W47" s="176"/>
      <c r="X47" s="176"/>
      <c r="Y47" s="176"/>
      <c r="Z47" s="176"/>
      <c r="AA47" s="176"/>
      <c r="AB47" s="176"/>
      <c r="AC47" s="176"/>
      <c r="AD47" s="176"/>
      <c r="AE47" s="176"/>
      <c r="AF47" s="176"/>
    </row>
    <row r="48" spans="2:32" ht="15.75">
      <c r="C48" s="256">
        <f>Temperaturverlauf!J20</f>
        <v>61</v>
      </c>
      <c r="D48" s="267">
        <f>Temperaturverlauf!I20</f>
        <v>1</v>
      </c>
      <c r="E48" s="2">
        <f t="shared" si="1"/>
        <v>7943.2823472428217</v>
      </c>
      <c r="F48" s="23">
        <f t="shared" si="2"/>
        <v>1.2589254117941662E-3</v>
      </c>
      <c r="G48" s="276">
        <f t="shared" si="0"/>
        <v>1.2589254117941662E-3</v>
      </c>
      <c r="H48">
        <f t="shared" si="3"/>
        <v>1.2589254117941662E-3</v>
      </c>
      <c r="I48" s="14"/>
      <c r="O48" s="1"/>
      <c r="P48">
        <f t="shared" si="4"/>
        <v>0</v>
      </c>
      <c r="Q48" s="176"/>
      <c r="R48" s="176"/>
      <c r="S48" s="176"/>
      <c r="T48" s="176"/>
      <c r="U48" s="176"/>
      <c r="V48" s="176"/>
      <c r="W48" s="176"/>
      <c r="X48" s="176"/>
      <c r="Y48" s="176"/>
      <c r="Z48" s="176"/>
      <c r="AA48" s="176"/>
      <c r="AB48" s="176"/>
      <c r="AC48" s="176"/>
      <c r="AD48" s="176"/>
      <c r="AE48" s="176"/>
      <c r="AF48" s="176"/>
    </row>
    <row r="49" spans="3:32" ht="15.75">
      <c r="C49" s="256">
        <f>Temperaturverlauf!J21</f>
        <v>62.4</v>
      </c>
      <c r="D49" s="267">
        <f>Temperaturverlauf!I21</f>
        <v>1</v>
      </c>
      <c r="E49" s="2">
        <f t="shared" si="1"/>
        <v>5754.3993733715761</v>
      </c>
      <c r="F49" s="23">
        <f t="shared" si="2"/>
        <v>1.7378008287493734E-3</v>
      </c>
      <c r="G49" s="276">
        <f t="shared" si="0"/>
        <v>1.7378008287493734E-3</v>
      </c>
      <c r="H49">
        <f t="shared" si="3"/>
        <v>1.7378008287493734E-3</v>
      </c>
      <c r="I49" s="14"/>
      <c r="O49" s="1"/>
      <c r="P49">
        <f t="shared" si="4"/>
        <v>0</v>
      </c>
      <c r="Q49" s="176"/>
      <c r="R49" s="176"/>
      <c r="S49" s="176"/>
      <c r="T49" s="176"/>
      <c r="U49" s="176"/>
      <c r="V49" s="176"/>
      <c r="W49" s="176"/>
      <c r="X49" s="176"/>
      <c r="Y49" s="176"/>
      <c r="Z49" s="176"/>
      <c r="AA49" s="176"/>
      <c r="AB49" s="176"/>
      <c r="AC49" s="176"/>
      <c r="AD49" s="176"/>
      <c r="AE49" s="176"/>
      <c r="AF49" s="176"/>
    </row>
    <row r="50" spans="3:32" ht="15.75">
      <c r="C50" s="256">
        <f>Temperaturverlauf!J22</f>
        <v>63.7</v>
      </c>
      <c r="D50" s="267">
        <f>Temperaturverlauf!I22</f>
        <v>1</v>
      </c>
      <c r="E50" s="2">
        <f t="shared" si="1"/>
        <v>4265.7951880159299</v>
      </c>
      <c r="F50" s="23">
        <f t="shared" si="2"/>
        <v>2.3442288153199204E-3</v>
      </c>
      <c r="G50" s="276">
        <f t="shared" si="0"/>
        <v>2.3442288153199204E-3</v>
      </c>
      <c r="H50">
        <f t="shared" si="3"/>
        <v>2.3442288153199204E-3</v>
      </c>
      <c r="I50" s="14"/>
      <c r="O50" s="1"/>
      <c r="P50">
        <f t="shared" si="4"/>
        <v>0</v>
      </c>
      <c r="Q50" s="176"/>
      <c r="R50" s="176"/>
      <c r="S50" s="176"/>
      <c r="T50" s="176"/>
      <c r="U50" s="176"/>
      <c r="V50" s="176"/>
      <c r="W50" s="176"/>
      <c r="X50" s="176"/>
      <c r="Y50" s="176"/>
      <c r="Z50" s="176"/>
      <c r="AA50" s="176"/>
      <c r="AB50" s="176"/>
      <c r="AC50" s="176"/>
      <c r="AD50" s="176"/>
      <c r="AE50" s="176"/>
      <c r="AF50" s="176"/>
    </row>
    <row r="51" spans="3:32" ht="15.75">
      <c r="C51" s="256">
        <f>Temperaturverlauf!J23</f>
        <v>64.900000000000006</v>
      </c>
      <c r="D51" s="267">
        <f>Temperaturverlauf!I23</f>
        <v>1</v>
      </c>
      <c r="E51" s="2">
        <f t="shared" si="1"/>
        <v>3235.9365692962797</v>
      </c>
      <c r="F51" s="23">
        <f t="shared" si="2"/>
        <v>3.0902954325135934E-3</v>
      </c>
      <c r="G51" s="276">
        <f t="shared" si="0"/>
        <v>3.0902954325135934E-3</v>
      </c>
      <c r="H51">
        <f t="shared" si="3"/>
        <v>3.0902954325135934E-3</v>
      </c>
      <c r="I51" s="14"/>
      <c r="O51" s="1"/>
      <c r="P51">
        <f t="shared" si="4"/>
        <v>0</v>
      </c>
      <c r="Q51" s="176"/>
      <c r="R51" s="176"/>
      <c r="S51" s="176"/>
      <c r="T51" s="176"/>
      <c r="U51" s="176"/>
      <c r="V51" s="176"/>
      <c r="W51" s="176"/>
      <c r="X51" s="176"/>
      <c r="Y51" s="176"/>
      <c r="Z51" s="176"/>
      <c r="AA51" s="176"/>
      <c r="AB51" s="176"/>
      <c r="AC51" s="176"/>
      <c r="AD51" s="176"/>
      <c r="AE51" s="176"/>
      <c r="AF51" s="176"/>
    </row>
    <row r="52" spans="3:32" ht="15.75">
      <c r="C52" s="256">
        <f>Temperaturverlauf!J24</f>
        <v>66.2</v>
      </c>
      <c r="D52" s="267">
        <f>Temperaturverlauf!I24</f>
        <v>1</v>
      </c>
      <c r="E52" s="2">
        <f t="shared" si="1"/>
        <v>2398.8329190194913</v>
      </c>
      <c r="F52" s="23">
        <f t="shared" si="2"/>
        <v>4.1686938347033527E-3</v>
      </c>
      <c r="G52" s="276">
        <f t="shared" si="0"/>
        <v>4.1686938347033527E-3</v>
      </c>
      <c r="H52">
        <f t="shared" si="3"/>
        <v>4.1686938347033527E-3</v>
      </c>
      <c r="I52" s="14"/>
      <c r="O52" s="1"/>
      <c r="P52">
        <f t="shared" si="4"/>
        <v>0</v>
      </c>
      <c r="Q52" s="176"/>
      <c r="R52" s="176"/>
      <c r="S52" s="176"/>
      <c r="T52" s="176"/>
      <c r="U52" s="176"/>
      <c r="V52" s="176"/>
      <c r="W52" s="176"/>
      <c r="X52" s="176"/>
      <c r="Y52" s="176"/>
      <c r="Z52" s="176"/>
      <c r="AA52" s="176"/>
      <c r="AB52" s="176"/>
      <c r="AC52" s="176"/>
      <c r="AD52" s="176"/>
      <c r="AE52" s="176"/>
      <c r="AF52" s="176"/>
    </row>
    <row r="53" spans="3:32" ht="15.75">
      <c r="C53" s="256">
        <f>Temperaturverlauf!J25</f>
        <v>67.5</v>
      </c>
      <c r="D53" s="267">
        <f>Temperaturverlauf!I25</f>
        <v>1</v>
      </c>
      <c r="E53" s="2">
        <f t="shared" si="1"/>
        <v>1778.2794100389242</v>
      </c>
      <c r="F53" s="23">
        <f t="shared" si="2"/>
        <v>5.6234132519034866E-3</v>
      </c>
      <c r="G53" s="276">
        <f t="shared" si="0"/>
        <v>5.6234132519034866E-3</v>
      </c>
      <c r="H53">
        <f t="shared" si="3"/>
        <v>5.6234132519034866E-3</v>
      </c>
      <c r="I53" s="14"/>
      <c r="O53" s="1"/>
      <c r="P53">
        <f t="shared" si="4"/>
        <v>0</v>
      </c>
      <c r="Q53" s="176"/>
      <c r="R53" s="176"/>
      <c r="S53" s="176"/>
      <c r="T53" s="176"/>
      <c r="U53" s="176"/>
      <c r="V53" s="176"/>
      <c r="W53" s="176"/>
      <c r="X53" s="176"/>
      <c r="Y53" s="176"/>
      <c r="Z53" s="176"/>
      <c r="AA53" s="176"/>
      <c r="AB53" s="176"/>
      <c r="AC53" s="176"/>
      <c r="AD53" s="176"/>
      <c r="AE53" s="176"/>
      <c r="AF53" s="176"/>
    </row>
    <row r="54" spans="3:32" ht="15.75">
      <c r="C54" s="256">
        <f>Temperaturverlauf!J26</f>
        <v>68.7</v>
      </c>
      <c r="D54" s="267">
        <f>Temperaturverlauf!I26</f>
        <v>1</v>
      </c>
      <c r="E54" s="2">
        <f t="shared" si="1"/>
        <v>1348.9628825916539</v>
      </c>
      <c r="F54" s="23">
        <f t="shared" si="2"/>
        <v>7.4131024130091741E-3</v>
      </c>
      <c r="G54" s="276">
        <f t="shared" si="0"/>
        <v>7.4131024130091741E-3</v>
      </c>
      <c r="H54">
        <f t="shared" si="3"/>
        <v>7.4131024130091741E-3</v>
      </c>
      <c r="I54" s="14"/>
      <c r="O54" s="1"/>
      <c r="P54">
        <f t="shared" si="4"/>
        <v>0</v>
      </c>
      <c r="Q54" s="176"/>
      <c r="R54" s="176"/>
      <c r="S54" s="176"/>
      <c r="T54" s="176"/>
      <c r="U54" s="176"/>
      <c r="V54" s="176"/>
      <c r="W54" s="176"/>
      <c r="X54" s="176"/>
      <c r="Y54" s="176"/>
      <c r="Z54" s="176"/>
      <c r="AA54" s="176"/>
      <c r="AB54" s="176"/>
      <c r="AC54" s="176"/>
      <c r="AD54" s="176"/>
      <c r="AE54" s="176"/>
      <c r="AF54" s="176"/>
    </row>
    <row r="55" spans="3:32" ht="15.75">
      <c r="C55" s="256">
        <f>Temperaturverlauf!J27</f>
        <v>69.900000000000006</v>
      </c>
      <c r="D55" s="267">
        <f>Temperaturverlauf!I27</f>
        <v>1</v>
      </c>
      <c r="E55" s="2">
        <f t="shared" si="1"/>
        <v>1023.2929922807527</v>
      </c>
      <c r="F55" s="23">
        <f t="shared" si="2"/>
        <v>9.7723722095581205E-3</v>
      </c>
      <c r="G55" s="276">
        <f t="shared" si="0"/>
        <v>9.7723722095581205E-3</v>
      </c>
      <c r="H55">
        <f t="shared" si="3"/>
        <v>9.7723722095581205E-3</v>
      </c>
      <c r="I55" s="14"/>
      <c r="O55" s="1"/>
      <c r="P55">
        <f t="shared" si="4"/>
        <v>0</v>
      </c>
      <c r="Q55" s="176"/>
      <c r="R55" s="176"/>
      <c r="S55" s="176"/>
      <c r="T55" s="176"/>
      <c r="U55" s="176"/>
      <c r="V55" s="176"/>
      <c r="W55" s="176"/>
      <c r="X55" s="176"/>
      <c r="Y55" s="176"/>
      <c r="Z55" s="176"/>
      <c r="AA55" s="176"/>
      <c r="AB55" s="176"/>
      <c r="AC55" s="176"/>
      <c r="AD55" s="176"/>
      <c r="AE55" s="176"/>
      <c r="AF55" s="176"/>
    </row>
    <row r="56" spans="3:32" ht="15.75">
      <c r="C56" s="256">
        <f>Temperaturverlauf!J28</f>
        <v>71</v>
      </c>
      <c r="D56" s="267">
        <f>Temperaturverlauf!I28</f>
        <v>1</v>
      </c>
      <c r="E56" s="2">
        <f t="shared" si="1"/>
        <v>794.32823472428197</v>
      </c>
      <c r="F56" s="23">
        <f t="shared" si="2"/>
        <v>1.2589254117941664E-2</v>
      </c>
      <c r="G56" s="276">
        <f t="shared" si="0"/>
        <v>1.2589254117941664E-2</v>
      </c>
      <c r="H56">
        <f t="shared" si="3"/>
        <v>1.2589254117941664E-2</v>
      </c>
      <c r="I56" s="14"/>
      <c r="O56" s="1"/>
      <c r="P56">
        <f t="shared" si="4"/>
        <v>0</v>
      </c>
      <c r="Q56" s="176"/>
      <c r="R56" s="176"/>
      <c r="S56" s="176"/>
      <c r="T56" s="176"/>
      <c r="U56" s="176"/>
      <c r="V56" s="176"/>
      <c r="W56" s="176"/>
      <c r="X56" s="176"/>
      <c r="Y56" s="176"/>
      <c r="Z56" s="176"/>
      <c r="AA56" s="176"/>
      <c r="AB56" s="176"/>
      <c r="AC56" s="176"/>
      <c r="AD56" s="176"/>
      <c r="AE56" s="176"/>
      <c r="AF56" s="176"/>
    </row>
    <row r="57" spans="3:32" ht="15.75">
      <c r="C57" s="256">
        <f>Temperaturverlauf!J29</f>
        <v>72.099999999999994</v>
      </c>
      <c r="D57" s="267">
        <f>Temperaturverlauf!I29</f>
        <v>1</v>
      </c>
      <c r="E57" s="2">
        <f t="shared" si="1"/>
        <v>616.59500186148318</v>
      </c>
      <c r="F57" s="23">
        <f t="shared" si="2"/>
        <v>1.6218100973589274E-2</v>
      </c>
      <c r="G57" s="276">
        <f t="shared" si="0"/>
        <v>1.6218100973589274E-2</v>
      </c>
      <c r="H57">
        <f t="shared" si="3"/>
        <v>1.6218100973589274E-2</v>
      </c>
      <c r="I57" s="14"/>
      <c r="O57" s="1"/>
      <c r="P57">
        <f t="shared" si="4"/>
        <v>0</v>
      </c>
      <c r="Q57" s="176"/>
      <c r="R57" s="176"/>
      <c r="S57" s="176"/>
      <c r="T57" s="176"/>
      <c r="U57" s="176"/>
      <c r="V57" s="176"/>
      <c r="W57" s="176"/>
      <c r="X57" s="176"/>
      <c r="Y57" s="176"/>
      <c r="Z57" s="176"/>
      <c r="AA57" s="176"/>
      <c r="AB57" s="176"/>
      <c r="AC57" s="176"/>
      <c r="AD57" s="176"/>
      <c r="AE57" s="176"/>
      <c r="AF57" s="176"/>
    </row>
    <row r="58" spans="3:32" ht="15.75">
      <c r="C58" s="256">
        <f>Temperaturverlauf!J30</f>
        <v>73.3</v>
      </c>
      <c r="D58" s="267">
        <f>Temperaturverlauf!I30</f>
        <v>1</v>
      </c>
      <c r="E58" s="2">
        <f t="shared" si="1"/>
        <v>467.73514128719887</v>
      </c>
      <c r="F58" s="23">
        <f t="shared" si="2"/>
        <v>2.1379620895022291E-2</v>
      </c>
      <c r="G58" s="276">
        <f t="shared" si="0"/>
        <v>2.1379620895022291E-2</v>
      </c>
      <c r="H58">
        <f t="shared" si="3"/>
        <v>2.1379620895022291E-2</v>
      </c>
      <c r="I58" s="14"/>
      <c r="O58" s="1"/>
      <c r="P58">
        <f t="shared" si="4"/>
        <v>0</v>
      </c>
      <c r="Q58" s="176"/>
      <c r="R58" s="176"/>
      <c r="S58" s="176"/>
      <c r="T58" s="176"/>
      <c r="U58" s="176"/>
      <c r="V58" s="176"/>
      <c r="W58" s="176"/>
      <c r="X58" s="176"/>
      <c r="Y58" s="176"/>
      <c r="Z58" s="176"/>
      <c r="AA58" s="176"/>
      <c r="AB58" s="176"/>
      <c r="AC58" s="176"/>
      <c r="AD58" s="176"/>
      <c r="AE58" s="176"/>
      <c r="AF58" s="176"/>
    </row>
    <row r="59" spans="3:32" ht="15.75">
      <c r="C59" s="256">
        <f>Temperaturverlauf!J31</f>
        <v>74.3</v>
      </c>
      <c r="D59" s="267">
        <f>Temperaturverlauf!I31</f>
        <v>1</v>
      </c>
      <c r="E59" s="2">
        <f t="shared" si="1"/>
        <v>371.53522909717287</v>
      </c>
      <c r="F59" s="23">
        <f t="shared" si="2"/>
        <v>2.6915348039269132E-2</v>
      </c>
      <c r="G59" s="276">
        <f t="shared" si="0"/>
        <v>2.6915348039269132E-2</v>
      </c>
      <c r="H59">
        <f t="shared" si="3"/>
        <v>2.6915348039269132E-2</v>
      </c>
      <c r="I59" s="14"/>
      <c r="O59" s="1"/>
      <c r="P59">
        <f t="shared" si="4"/>
        <v>0</v>
      </c>
      <c r="Q59" s="176"/>
      <c r="R59" s="176"/>
      <c r="S59" s="176"/>
      <c r="T59" s="176"/>
      <c r="U59" s="176"/>
      <c r="V59" s="176"/>
      <c r="W59" s="176"/>
      <c r="X59" s="176"/>
      <c r="Y59" s="176"/>
      <c r="Z59" s="176"/>
      <c r="AA59" s="176"/>
      <c r="AB59" s="176"/>
      <c r="AC59" s="176"/>
      <c r="AD59" s="176"/>
      <c r="AE59" s="176"/>
      <c r="AF59" s="176"/>
    </row>
    <row r="60" spans="3:32" ht="15.75">
      <c r="C60" s="256">
        <f>Temperaturverlauf!J32</f>
        <v>75.400000000000006</v>
      </c>
      <c r="D60" s="267">
        <f>Temperaturverlauf!I32</f>
        <v>1</v>
      </c>
      <c r="E60" s="2">
        <f t="shared" si="1"/>
        <v>288.40315031266039</v>
      </c>
      <c r="F60" s="23">
        <f t="shared" si="2"/>
        <v>3.4673685045253186E-2</v>
      </c>
      <c r="G60" s="276">
        <f t="shared" si="0"/>
        <v>3.4673685045253186E-2</v>
      </c>
      <c r="H60">
        <f t="shared" si="3"/>
        <v>3.4673685045253186E-2</v>
      </c>
      <c r="I60" s="14"/>
      <c r="O60" s="1"/>
      <c r="P60">
        <f t="shared" si="4"/>
        <v>0</v>
      </c>
      <c r="Q60" s="176"/>
      <c r="R60" s="176"/>
      <c r="S60" s="176"/>
      <c r="T60" s="176"/>
      <c r="U60" s="176"/>
      <c r="V60" s="176"/>
      <c r="W60" s="176"/>
      <c r="X60" s="176"/>
      <c r="Y60" s="176"/>
      <c r="Z60" s="176"/>
      <c r="AA60" s="176"/>
      <c r="AB60" s="176"/>
      <c r="AC60" s="176"/>
      <c r="AD60" s="176"/>
      <c r="AE60" s="176"/>
      <c r="AF60" s="176"/>
    </row>
    <row r="61" spans="3:32" ht="15.75">
      <c r="C61" s="256">
        <f>Temperaturverlauf!J33</f>
        <v>76.400000000000006</v>
      </c>
      <c r="D61" s="267">
        <f>Temperaturverlauf!I33</f>
        <v>1</v>
      </c>
      <c r="E61" s="2">
        <f t="shared" si="1"/>
        <v>229.08676527677704</v>
      </c>
      <c r="F61" s="23">
        <f t="shared" si="2"/>
        <v>4.3651583224016646E-2</v>
      </c>
      <c r="G61" s="276">
        <f t="shared" si="0"/>
        <v>4.3651583224016646E-2</v>
      </c>
      <c r="H61">
        <f t="shared" si="3"/>
        <v>4.3651583224016646E-2</v>
      </c>
      <c r="I61" s="14"/>
      <c r="O61" s="1"/>
      <c r="P61">
        <f t="shared" si="4"/>
        <v>0</v>
      </c>
      <c r="Q61" s="176"/>
      <c r="R61" s="176"/>
      <c r="S61" s="176"/>
      <c r="T61" s="176"/>
      <c r="U61" s="176"/>
      <c r="V61" s="176"/>
      <c r="W61" s="176"/>
      <c r="X61" s="176"/>
      <c r="Y61" s="176"/>
      <c r="Z61" s="176"/>
      <c r="AA61" s="176"/>
      <c r="AB61" s="176"/>
      <c r="AC61" s="176"/>
      <c r="AD61" s="176"/>
      <c r="AE61" s="176"/>
      <c r="AF61" s="176"/>
    </row>
    <row r="62" spans="3:32" ht="15.75">
      <c r="C62" s="256">
        <f>Temperaturverlauf!J34</f>
        <v>77.400000000000006</v>
      </c>
      <c r="D62" s="267">
        <f>Temperaturverlauf!I34</f>
        <v>1</v>
      </c>
      <c r="E62" s="2">
        <f t="shared" si="1"/>
        <v>181.9700858609981</v>
      </c>
      <c r="F62" s="23">
        <f t="shared" si="2"/>
        <v>5.4954087385762532E-2</v>
      </c>
      <c r="G62" s="276">
        <f t="shared" si="0"/>
        <v>5.4954087385762532E-2</v>
      </c>
      <c r="H62">
        <f t="shared" si="3"/>
        <v>5.4954087385762532E-2</v>
      </c>
      <c r="I62" s="14"/>
      <c r="O62" s="1"/>
      <c r="P62">
        <f t="shared" si="4"/>
        <v>0</v>
      </c>
      <c r="Q62" s="176"/>
      <c r="R62" s="176"/>
      <c r="S62" s="176"/>
      <c r="T62" s="176"/>
      <c r="U62" s="176"/>
      <c r="V62" s="176"/>
      <c r="W62" s="176"/>
      <c r="X62" s="176"/>
      <c r="Y62" s="176"/>
      <c r="Z62" s="176"/>
      <c r="AA62" s="176"/>
      <c r="AB62" s="176"/>
      <c r="AC62" s="176"/>
      <c r="AD62" s="176"/>
      <c r="AE62" s="176"/>
      <c r="AF62" s="176"/>
    </row>
    <row r="63" spans="3:32" ht="15.75">
      <c r="C63" s="256">
        <f>Temperaturverlauf!J35</f>
        <v>78.400000000000006</v>
      </c>
      <c r="D63" s="267">
        <f>Temperaturverlauf!I35</f>
        <v>1</v>
      </c>
      <c r="E63" s="2">
        <f t="shared" si="1"/>
        <v>144.54397707459262</v>
      </c>
      <c r="F63" s="23">
        <f t="shared" si="2"/>
        <v>6.9183097091893714E-2</v>
      </c>
      <c r="G63" s="276">
        <f t="shared" si="0"/>
        <v>6.9183097091893714E-2</v>
      </c>
      <c r="H63">
        <f t="shared" si="3"/>
        <v>6.9183097091893714E-2</v>
      </c>
      <c r="I63" s="14"/>
      <c r="O63" s="1"/>
      <c r="P63">
        <f t="shared" si="4"/>
        <v>0</v>
      </c>
      <c r="Q63" s="176"/>
      <c r="R63" s="176"/>
      <c r="S63" s="176"/>
      <c r="T63" s="176"/>
      <c r="U63" s="176"/>
      <c r="V63" s="176"/>
      <c r="W63" s="176"/>
      <c r="X63" s="176"/>
      <c r="Y63" s="176"/>
      <c r="Z63" s="176"/>
      <c r="AA63" s="176"/>
      <c r="AB63" s="176"/>
      <c r="AC63" s="176"/>
      <c r="AD63" s="176"/>
      <c r="AE63" s="176"/>
      <c r="AF63" s="176"/>
    </row>
    <row r="64" spans="3:32" ht="15.75">
      <c r="C64" s="256">
        <f>Temperaturverlauf!J36</f>
        <v>79.400000000000006</v>
      </c>
      <c r="D64" s="267">
        <f>Temperaturverlauf!I36</f>
        <v>1</v>
      </c>
      <c r="E64" s="2">
        <f t="shared" si="1"/>
        <v>114.81536214968813</v>
      </c>
      <c r="F64" s="23">
        <f t="shared" si="2"/>
        <v>8.7096358995608178E-2</v>
      </c>
      <c r="G64" s="276">
        <f t="shared" si="0"/>
        <v>8.7096358995608178E-2</v>
      </c>
      <c r="H64">
        <f t="shared" si="3"/>
        <v>8.7096358995608178E-2</v>
      </c>
      <c r="I64" s="14"/>
      <c r="O64" s="1"/>
      <c r="P64">
        <f t="shared" si="4"/>
        <v>0</v>
      </c>
      <c r="Q64" s="176"/>
      <c r="R64" s="176"/>
      <c r="S64" s="176"/>
      <c r="T64" s="176"/>
      <c r="U64" s="176"/>
      <c r="V64" s="176"/>
      <c r="W64" s="176"/>
      <c r="X64" s="176"/>
      <c r="Y64" s="176"/>
      <c r="Z64" s="176"/>
      <c r="AA64" s="176"/>
      <c r="AB64" s="176"/>
      <c r="AC64" s="176"/>
      <c r="AD64" s="176"/>
      <c r="AE64" s="176"/>
      <c r="AF64" s="176"/>
    </row>
    <row r="65" spans="3:32" ht="15.75">
      <c r="C65" s="256">
        <f>Temperaturverlauf!J37</f>
        <v>80.400000000000006</v>
      </c>
      <c r="D65" s="267">
        <f>Temperaturverlauf!I37</f>
        <v>1</v>
      </c>
      <c r="E65" s="2">
        <f t="shared" si="1"/>
        <v>91.201083935590859</v>
      </c>
      <c r="F65" s="23">
        <f t="shared" si="2"/>
        <v>0.10964781961431865</v>
      </c>
      <c r="G65" s="276">
        <f t="shared" si="0"/>
        <v>0.10964781961431865</v>
      </c>
      <c r="H65">
        <f t="shared" si="3"/>
        <v>0.10964781961431865</v>
      </c>
      <c r="I65" s="14"/>
      <c r="O65" s="1"/>
      <c r="P65">
        <f t="shared" si="4"/>
        <v>0</v>
      </c>
      <c r="Q65" s="176"/>
      <c r="R65" s="176"/>
      <c r="S65" s="176"/>
      <c r="T65" s="176"/>
      <c r="U65" s="176"/>
      <c r="V65" s="176"/>
      <c r="W65" s="176"/>
      <c r="X65" s="176"/>
      <c r="Y65" s="176"/>
      <c r="Z65" s="176"/>
      <c r="AA65" s="176"/>
      <c r="AB65" s="176"/>
      <c r="AC65" s="176"/>
      <c r="AD65" s="176"/>
      <c r="AE65" s="176"/>
      <c r="AF65" s="176"/>
    </row>
    <row r="66" spans="3:32" ht="15.75">
      <c r="C66" s="256">
        <f>Temperaturverlauf!J38</f>
        <v>81.3</v>
      </c>
      <c r="D66" s="267">
        <f>Temperaturverlauf!I38</f>
        <v>1</v>
      </c>
      <c r="E66" s="2">
        <f t="shared" si="1"/>
        <v>74.131024130091831</v>
      </c>
      <c r="F66" s="23">
        <f t="shared" si="2"/>
        <v>0.13489628825916522</v>
      </c>
      <c r="G66" s="276">
        <f t="shared" si="0"/>
        <v>0.13489628825916522</v>
      </c>
      <c r="H66">
        <f t="shared" si="3"/>
        <v>0.13489628825916522</v>
      </c>
      <c r="I66" s="14"/>
      <c r="O66" s="1"/>
      <c r="P66">
        <f t="shared" si="4"/>
        <v>0</v>
      </c>
      <c r="Q66" s="176"/>
      <c r="R66" s="176"/>
      <c r="S66" s="176"/>
      <c r="T66" s="176"/>
      <c r="U66" s="176"/>
      <c r="V66" s="176"/>
      <c r="W66" s="176"/>
      <c r="X66" s="176"/>
      <c r="Y66" s="176"/>
      <c r="Z66" s="176"/>
      <c r="AA66" s="176"/>
      <c r="AB66" s="176"/>
      <c r="AC66" s="176"/>
      <c r="AD66" s="176"/>
      <c r="AE66" s="176"/>
      <c r="AF66" s="176"/>
    </row>
    <row r="67" spans="3:32" ht="15.75">
      <c r="C67" s="256">
        <f>Temperaturverlauf!J39</f>
        <v>82.2</v>
      </c>
      <c r="D67" s="267">
        <f>Temperaturverlauf!I39</f>
        <v>1</v>
      </c>
      <c r="E67" s="2">
        <f t="shared" si="1"/>
        <v>60.255958607435737</v>
      </c>
      <c r="F67" s="23">
        <f t="shared" si="2"/>
        <v>0.16595869074375616</v>
      </c>
      <c r="G67" s="276">
        <f t="shared" si="0"/>
        <v>0.16595869074375616</v>
      </c>
      <c r="H67">
        <f t="shared" si="3"/>
        <v>0.16595869074375616</v>
      </c>
      <c r="I67" s="14"/>
      <c r="O67" s="1"/>
      <c r="P67">
        <f t="shared" si="4"/>
        <v>0</v>
      </c>
      <c r="Q67" s="176"/>
      <c r="R67" s="176"/>
      <c r="S67" s="176"/>
      <c r="T67" s="176"/>
      <c r="U67" s="176"/>
      <c r="V67" s="176"/>
      <c r="W67" s="176"/>
      <c r="X67" s="176"/>
      <c r="Y67" s="176"/>
      <c r="Z67" s="176"/>
      <c r="AA67" s="176"/>
      <c r="AB67" s="176"/>
      <c r="AC67" s="176"/>
      <c r="AD67" s="176"/>
      <c r="AE67" s="176"/>
      <c r="AF67" s="176"/>
    </row>
    <row r="68" spans="3:32" ht="15.75">
      <c r="C68" s="256">
        <f>Temperaturverlauf!J40</f>
        <v>83.1</v>
      </c>
      <c r="D68" s="267">
        <f>Temperaturverlauf!I40</f>
        <v>1</v>
      </c>
      <c r="E68" s="2">
        <f t="shared" si="1"/>
        <v>48.977881936844696</v>
      </c>
      <c r="F68" s="23">
        <f t="shared" si="2"/>
        <v>0.20417379446695261</v>
      </c>
      <c r="G68" s="276">
        <f t="shared" si="0"/>
        <v>0.20417379446695261</v>
      </c>
      <c r="H68">
        <f t="shared" si="3"/>
        <v>0.20417379446695261</v>
      </c>
      <c r="I68" s="14"/>
      <c r="O68" s="1"/>
      <c r="P68">
        <f t="shared" si="4"/>
        <v>0</v>
      </c>
      <c r="Q68" s="176"/>
      <c r="R68" s="176"/>
      <c r="S68" s="176"/>
      <c r="T68" s="176"/>
      <c r="U68" s="176"/>
      <c r="V68" s="176"/>
      <c r="W68" s="176"/>
      <c r="X68" s="176"/>
      <c r="Y68" s="176"/>
      <c r="Z68" s="176"/>
      <c r="AA68" s="176"/>
      <c r="AB68" s="176"/>
      <c r="AC68" s="176"/>
      <c r="AD68" s="176"/>
      <c r="AE68" s="176"/>
      <c r="AF68" s="176"/>
    </row>
    <row r="69" spans="3:32" ht="15.75">
      <c r="C69" s="256">
        <f>Temperaturverlauf!J41</f>
        <v>84</v>
      </c>
      <c r="D69" s="267">
        <f>Temperaturverlauf!I41</f>
        <v>1</v>
      </c>
      <c r="E69" s="2">
        <f t="shared" si="1"/>
        <v>39.810717055349727</v>
      </c>
      <c r="F69" s="23">
        <f t="shared" si="2"/>
        <v>0.25118864315095801</v>
      </c>
      <c r="G69" s="276">
        <f t="shared" si="0"/>
        <v>0.25118864315095801</v>
      </c>
      <c r="H69">
        <f t="shared" si="3"/>
        <v>0.25118864315095801</v>
      </c>
      <c r="I69" s="14"/>
      <c r="O69" s="1"/>
      <c r="P69">
        <f t="shared" si="4"/>
        <v>0</v>
      </c>
      <c r="Q69" s="176"/>
      <c r="R69" s="176"/>
      <c r="S69" s="176"/>
      <c r="T69" s="176"/>
      <c r="U69" s="176"/>
      <c r="V69" s="176"/>
      <c r="W69" s="176"/>
      <c r="X69" s="176"/>
      <c r="Y69" s="176"/>
      <c r="Z69" s="176"/>
      <c r="AA69" s="176"/>
      <c r="AB69" s="176"/>
      <c r="AC69" s="176"/>
      <c r="AD69" s="176"/>
      <c r="AE69" s="176"/>
      <c r="AF69" s="176"/>
    </row>
    <row r="70" spans="3:32" ht="15.75">
      <c r="C70" s="256">
        <f>Temperaturverlauf!J42</f>
        <v>84.8</v>
      </c>
      <c r="D70" s="267">
        <f>Temperaturverlauf!I42</f>
        <v>1</v>
      </c>
      <c r="E70" s="2">
        <f t="shared" si="1"/>
        <v>33.113112148259127</v>
      </c>
      <c r="F70" s="23">
        <f t="shared" si="2"/>
        <v>0.30199517204020143</v>
      </c>
      <c r="G70" s="276">
        <f t="shared" si="0"/>
        <v>0.30199517204020143</v>
      </c>
      <c r="H70">
        <f t="shared" si="3"/>
        <v>0.30199517204020143</v>
      </c>
      <c r="I70" s="14"/>
      <c r="O70" s="1"/>
      <c r="P70">
        <f t="shared" si="4"/>
        <v>0</v>
      </c>
      <c r="Q70" s="176"/>
      <c r="R70" s="176"/>
      <c r="S70" s="176"/>
      <c r="T70" s="176"/>
      <c r="U70" s="176"/>
      <c r="V70" s="176"/>
      <c r="W70" s="176"/>
      <c r="X70" s="176"/>
      <c r="Y70" s="176"/>
      <c r="Z70" s="176"/>
      <c r="AA70" s="176"/>
      <c r="AB70" s="176"/>
      <c r="AC70" s="176"/>
      <c r="AD70" s="176"/>
      <c r="AE70" s="176"/>
      <c r="AF70" s="176"/>
    </row>
    <row r="71" spans="3:32" ht="15.75">
      <c r="C71" s="256">
        <f>Temperaturverlauf!J43</f>
        <v>85.7</v>
      </c>
      <c r="D71" s="267">
        <f>Temperaturverlauf!I43</f>
        <v>1</v>
      </c>
      <c r="E71" s="2">
        <f t="shared" si="1"/>
        <v>26.915348039269144</v>
      </c>
      <c r="F71" s="23">
        <f t="shared" si="2"/>
        <v>0.37153522909717274</v>
      </c>
      <c r="G71" s="276">
        <f t="shared" si="0"/>
        <v>0.37153522909717274</v>
      </c>
      <c r="H71">
        <f t="shared" si="3"/>
        <v>0.37153522909717274</v>
      </c>
      <c r="I71" s="14"/>
      <c r="O71" s="1"/>
      <c r="P71">
        <f t="shared" si="4"/>
        <v>0</v>
      </c>
      <c r="Q71" s="176"/>
      <c r="R71" s="176"/>
      <c r="S71" s="176"/>
      <c r="T71" s="176"/>
      <c r="U71" s="176"/>
      <c r="V71" s="176"/>
      <c r="W71" s="176"/>
      <c r="X71" s="176"/>
      <c r="Y71" s="176"/>
      <c r="Z71" s="176"/>
      <c r="AA71" s="176"/>
      <c r="AB71" s="176"/>
      <c r="AC71" s="176"/>
      <c r="AD71" s="176"/>
      <c r="AE71" s="176"/>
      <c r="AF71" s="176"/>
    </row>
    <row r="72" spans="3:32" ht="15.75">
      <c r="C72" s="256">
        <f>Temperaturverlauf!J44</f>
        <v>86.6</v>
      </c>
      <c r="D72" s="267">
        <f>Temperaturverlauf!I44</f>
        <v>1</v>
      </c>
      <c r="E72" s="2">
        <f t="shared" si="1"/>
        <v>21.877616239495556</v>
      </c>
      <c r="F72" s="23">
        <f t="shared" si="2"/>
        <v>0.45708818961487441</v>
      </c>
      <c r="G72" s="276">
        <f t="shared" si="0"/>
        <v>0.45708818961487441</v>
      </c>
      <c r="H72">
        <f t="shared" si="3"/>
        <v>0.45708818961487441</v>
      </c>
      <c r="I72" s="14"/>
      <c r="O72" s="1"/>
      <c r="P72">
        <f t="shared" si="4"/>
        <v>0</v>
      </c>
      <c r="Q72" s="176"/>
      <c r="R72" s="176"/>
      <c r="S72" s="176"/>
      <c r="T72" s="176"/>
      <c r="U72" s="176"/>
      <c r="V72" s="176"/>
      <c r="W72" s="176"/>
      <c r="X72" s="176"/>
      <c r="Y72" s="176"/>
      <c r="Z72" s="176"/>
      <c r="AA72" s="176"/>
      <c r="AB72" s="176"/>
      <c r="AC72" s="176"/>
      <c r="AD72" s="176"/>
      <c r="AE72" s="176"/>
      <c r="AF72" s="176"/>
    </row>
    <row r="73" spans="3:32" ht="15.75">
      <c r="C73" s="256">
        <f>Temperaturverlauf!J45</f>
        <v>87.4</v>
      </c>
      <c r="D73" s="267">
        <f>Temperaturverlauf!I45</f>
        <v>1</v>
      </c>
      <c r="E73" s="2">
        <f t="shared" si="1"/>
        <v>18.197008586099813</v>
      </c>
      <c r="F73" s="23">
        <f t="shared" si="2"/>
        <v>0.54954087385762518</v>
      </c>
      <c r="G73" s="276">
        <f t="shared" si="0"/>
        <v>0.54954087385762518</v>
      </c>
      <c r="H73">
        <f t="shared" si="3"/>
        <v>0.54954087385762518</v>
      </c>
      <c r="I73" s="14"/>
      <c r="O73" s="1"/>
      <c r="P73">
        <f t="shared" si="4"/>
        <v>0</v>
      </c>
      <c r="Q73" s="176"/>
      <c r="R73" s="176"/>
      <c r="S73" s="176"/>
      <c r="T73" s="176"/>
      <c r="U73" s="176"/>
      <c r="V73" s="176"/>
      <c r="W73" s="176"/>
      <c r="X73" s="176"/>
      <c r="Y73" s="176"/>
      <c r="Z73" s="176"/>
      <c r="AA73" s="176"/>
      <c r="AB73" s="176"/>
      <c r="AC73" s="176"/>
      <c r="AD73" s="176"/>
      <c r="AE73" s="176"/>
      <c r="AF73" s="176"/>
    </row>
    <row r="74" spans="3:32" ht="15.75">
      <c r="C74" s="256">
        <f>Temperaturverlauf!J46</f>
        <v>88.2</v>
      </c>
      <c r="D74" s="267">
        <f>Temperaturverlauf!I46</f>
        <v>1</v>
      </c>
      <c r="E74" s="2">
        <f t="shared" si="1"/>
        <v>15.135612484362074</v>
      </c>
      <c r="F74" s="23">
        <f t="shared" si="2"/>
        <v>0.66069344800759633</v>
      </c>
      <c r="G74" s="276">
        <f t="shared" si="0"/>
        <v>0.66069344800759633</v>
      </c>
      <c r="H74">
        <f t="shared" si="3"/>
        <v>0.66069344800759633</v>
      </c>
      <c r="I74" s="14"/>
      <c r="O74" s="1"/>
      <c r="P74">
        <f t="shared" si="4"/>
        <v>0</v>
      </c>
      <c r="Q74" s="176"/>
      <c r="R74" s="176"/>
      <c r="S74" s="176"/>
      <c r="T74" s="176"/>
      <c r="U74" s="176"/>
      <c r="V74" s="176"/>
      <c r="W74" s="176"/>
      <c r="X74" s="176"/>
      <c r="Y74" s="176"/>
      <c r="Z74" s="176"/>
      <c r="AA74" s="176"/>
      <c r="AB74" s="176"/>
      <c r="AC74" s="176"/>
      <c r="AD74" s="176"/>
      <c r="AE74" s="176"/>
      <c r="AF74" s="176"/>
    </row>
    <row r="75" spans="3:32" ht="15.75">
      <c r="C75" s="256">
        <f>Temperaturverlauf!J47</f>
        <v>89</v>
      </c>
      <c r="D75" s="267">
        <f>Temperaturverlauf!I47</f>
        <v>1</v>
      </c>
      <c r="E75" s="2">
        <f t="shared" si="1"/>
        <v>12.589254117941673</v>
      </c>
      <c r="F75" s="23">
        <f t="shared" si="2"/>
        <v>0.79432823472428149</v>
      </c>
      <c r="G75" s="276">
        <f t="shared" si="0"/>
        <v>0.79432823472428149</v>
      </c>
      <c r="H75">
        <f t="shared" si="3"/>
        <v>0.79432823472428149</v>
      </c>
      <c r="I75" s="14"/>
      <c r="O75" s="1"/>
      <c r="P75">
        <f t="shared" si="4"/>
        <v>0</v>
      </c>
      <c r="Q75" s="176"/>
      <c r="R75" s="176"/>
      <c r="S75" s="176"/>
      <c r="T75" s="176"/>
      <c r="U75" s="176"/>
      <c r="V75" s="176"/>
      <c r="W75" s="176"/>
      <c r="X75" s="176"/>
      <c r="Y75" s="176"/>
      <c r="Z75" s="176"/>
      <c r="AA75" s="176"/>
      <c r="AB75" s="176"/>
      <c r="AC75" s="176"/>
      <c r="AD75" s="176"/>
      <c r="AE75" s="176"/>
      <c r="AF75" s="176"/>
    </row>
    <row r="76" spans="3:32" ht="15.75">
      <c r="C76" s="256">
        <f>Temperaturverlauf!J48</f>
        <v>89.8</v>
      </c>
      <c r="D76" s="267">
        <f>Temperaturverlauf!I48</f>
        <v>1</v>
      </c>
      <c r="E76" s="2">
        <f t="shared" si="1"/>
        <v>10.471285480509003</v>
      </c>
      <c r="F76" s="23">
        <f t="shared" si="2"/>
        <v>0.95499258602143522</v>
      </c>
      <c r="G76" s="276">
        <f t="shared" si="0"/>
        <v>0.95499258602143522</v>
      </c>
      <c r="H76">
        <f t="shared" si="3"/>
        <v>0.95499258602143522</v>
      </c>
      <c r="I76" s="14"/>
      <c r="O76" s="1"/>
      <c r="P76">
        <f t="shared" si="4"/>
        <v>0</v>
      </c>
      <c r="Q76" s="176"/>
      <c r="R76" s="176"/>
      <c r="S76" s="176"/>
      <c r="T76" s="176"/>
      <c r="U76" s="176"/>
      <c r="V76" s="176"/>
      <c r="W76" s="176"/>
      <c r="X76" s="176"/>
      <c r="Y76" s="176"/>
      <c r="Z76" s="176"/>
      <c r="AA76" s="176"/>
      <c r="AB76" s="176"/>
      <c r="AC76" s="176"/>
      <c r="AD76" s="176"/>
      <c r="AE76" s="176"/>
      <c r="AF76" s="176"/>
    </row>
    <row r="77" spans="3:32" ht="15.75">
      <c r="C77" s="256">
        <f>Temperaturverlauf!J49</f>
        <v>90.6</v>
      </c>
      <c r="D77" s="267">
        <f>Temperaturverlauf!I49</f>
        <v>1</v>
      </c>
      <c r="E77" s="2">
        <f t="shared" si="1"/>
        <v>8.7096358995608174</v>
      </c>
      <c r="F77" s="23">
        <f t="shared" si="2"/>
        <v>1.1481536214968813</v>
      </c>
      <c r="G77" s="276">
        <f t="shared" si="0"/>
        <v>1.1481536214968813</v>
      </c>
      <c r="H77">
        <f t="shared" si="3"/>
        <v>1.1481536214968813</v>
      </c>
      <c r="I77" s="14"/>
      <c r="O77" s="1"/>
      <c r="P77">
        <f t="shared" si="4"/>
        <v>0</v>
      </c>
      <c r="Q77" s="176"/>
      <c r="R77" s="176"/>
      <c r="S77" s="176"/>
      <c r="T77" s="176"/>
      <c r="U77" s="176"/>
      <c r="V77" s="176"/>
      <c r="W77" s="176"/>
      <c r="X77" s="176"/>
      <c r="Y77" s="176"/>
      <c r="Z77" s="176"/>
      <c r="AA77" s="176"/>
      <c r="AB77" s="176"/>
      <c r="AC77" s="176"/>
      <c r="AD77" s="176"/>
      <c r="AE77" s="176"/>
      <c r="AF77" s="176"/>
    </row>
    <row r="78" spans="3:32" ht="15.75">
      <c r="C78" s="256">
        <f>Temperaturverlauf!J50</f>
        <v>91.4</v>
      </c>
      <c r="D78" s="267">
        <f>Temperaturverlauf!I50</f>
        <v>1</v>
      </c>
      <c r="E78" s="2">
        <f t="shared" si="1"/>
        <v>7.2443596007498909</v>
      </c>
      <c r="F78" s="23">
        <f t="shared" si="2"/>
        <v>1.3803842646028868</v>
      </c>
      <c r="G78" s="276">
        <f t="shared" si="0"/>
        <v>1.3803842646028868</v>
      </c>
      <c r="H78">
        <f t="shared" si="3"/>
        <v>1.3803842646028868</v>
      </c>
      <c r="I78" s="14"/>
      <c r="O78" s="1"/>
      <c r="P78">
        <f t="shared" si="4"/>
        <v>0</v>
      </c>
      <c r="Q78" s="176"/>
      <c r="R78" s="176"/>
      <c r="S78" s="176"/>
      <c r="T78" s="176"/>
      <c r="U78" s="176"/>
      <c r="V78" s="176"/>
      <c r="W78" s="176"/>
      <c r="X78" s="176"/>
      <c r="Y78" s="176"/>
      <c r="Z78" s="176"/>
      <c r="AA78" s="176"/>
      <c r="AB78" s="176"/>
      <c r="AC78" s="176"/>
      <c r="AD78" s="176"/>
      <c r="AE78" s="176"/>
      <c r="AF78" s="176"/>
    </row>
    <row r="79" spans="3:32" ht="15.75">
      <c r="C79" s="256">
        <f>Temperaturverlauf!J51</f>
        <v>92.1</v>
      </c>
      <c r="D79" s="267">
        <f>Temperaturverlauf!I51</f>
        <v>1</v>
      </c>
      <c r="E79" s="2">
        <f t="shared" si="1"/>
        <v>6.1659500186148293</v>
      </c>
      <c r="F79" s="23">
        <f t="shared" si="2"/>
        <v>1.621810097358928</v>
      </c>
      <c r="G79" s="276">
        <f t="shared" si="0"/>
        <v>1.621810097358928</v>
      </c>
      <c r="H79">
        <f t="shared" si="3"/>
        <v>1.621810097358928</v>
      </c>
      <c r="I79" s="14"/>
      <c r="O79" s="1"/>
      <c r="P79">
        <f t="shared" si="4"/>
        <v>0</v>
      </c>
      <c r="Q79" s="176"/>
      <c r="R79" s="176"/>
      <c r="S79" s="176"/>
      <c r="T79" s="176"/>
      <c r="U79" s="176"/>
      <c r="V79" s="176"/>
      <c r="W79" s="176"/>
      <c r="X79" s="176"/>
      <c r="Y79" s="176"/>
      <c r="Z79" s="176"/>
      <c r="AA79" s="176"/>
      <c r="AB79" s="176"/>
      <c r="AC79" s="176"/>
      <c r="AD79" s="176"/>
      <c r="AE79" s="176"/>
      <c r="AF79" s="176"/>
    </row>
    <row r="80" spans="3:32" ht="15.75">
      <c r="C80" s="256">
        <f>Temperaturverlauf!J52</f>
        <v>92.9</v>
      </c>
      <c r="D80" s="267">
        <f>Temperaturverlauf!I52</f>
        <v>1</v>
      </c>
      <c r="E80" s="2">
        <f t="shared" si="1"/>
        <v>5.1286138399136405</v>
      </c>
      <c r="F80" s="23">
        <f t="shared" si="2"/>
        <v>1.9498445997580482</v>
      </c>
      <c r="G80" s="276">
        <f t="shared" si="0"/>
        <v>1.9498445997580482</v>
      </c>
      <c r="H80">
        <f t="shared" si="3"/>
        <v>1.9498445997580482</v>
      </c>
      <c r="I80" s="14"/>
      <c r="O80" s="1"/>
      <c r="P80">
        <f t="shared" si="4"/>
        <v>0</v>
      </c>
      <c r="Q80" s="176"/>
      <c r="R80" s="176"/>
      <c r="S80" s="176"/>
      <c r="T80" s="176"/>
      <c r="U80" s="176"/>
      <c r="V80" s="176"/>
      <c r="W80" s="176"/>
      <c r="X80" s="176"/>
      <c r="Y80" s="176"/>
      <c r="Z80" s="176"/>
      <c r="AA80" s="176"/>
      <c r="AB80" s="176"/>
      <c r="AC80" s="176"/>
      <c r="AD80" s="176"/>
      <c r="AE80" s="176"/>
      <c r="AF80" s="176"/>
    </row>
    <row r="81" spans="1:32" ht="15.75">
      <c r="C81" s="256">
        <f>Temperaturverlauf!J53</f>
        <v>93.6</v>
      </c>
      <c r="D81" s="267">
        <f>Temperaturverlauf!I53</f>
        <v>1</v>
      </c>
      <c r="E81" s="2">
        <f t="shared" si="1"/>
        <v>4.3651583224016655</v>
      </c>
      <c r="F81" s="23">
        <f t="shared" si="2"/>
        <v>2.29086765276777</v>
      </c>
      <c r="G81" s="276">
        <f t="shared" si="0"/>
        <v>2.29086765276777</v>
      </c>
      <c r="H81">
        <f t="shared" si="3"/>
        <v>2.29086765276777</v>
      </c>
      <c r="I81" s="14"/>
      <c r="O81" s="1"/>
      <c r="P81">
        <f t="shared" si="4"/>
        <v>0</v>
      </c>
      <c r="Q81" s="176"/>
      <c r="R81" s="176"/>
      <c r="S81" s="176"/>
      <c r="T81" s="176"/>
      <c r="U81" s="176"/>
      <c r="V81" s="176"/>
      <c r="W81" s="176"/>
      <c r="X81" s="176"/>
      <c r="Y81" s="176"/>
      <c r="Z81" s="176"/>
      <c r="AA81" s="176"/>
      <c r="AB81" s="176"/>
      <c r="AC81" s="176"/>
      <c r="AD81" s="176"/>
      <c r="AE81" s="176"/>
      <c r="AF81" s="176"/>
    </row>
    <row r="82" spans="1:32" ht="15.75">
      <c r="C82" s="256">
        <f>Temperaturverlauf!J54</f>
        <v>94.3</v>
      </c>
      <c r="D82" s="267">
        <f>Temperaturverlauf!I54</f>
        <v>1</v>
      </c>
      <c r="E82" s="2">
        <f t="shared" si="1"/>
        <v>3.7153522909717274</v>
      </c>
      <c r="F82" s="23">
        <f t="shared" si="2"/>
        <v>2.6915348039269142</v>
      </c>
      <c r="G82" s="276">
        <f t="shared" si="0"/>
        <v>2.6915348039269142</v>
      </c>
      <c r="H82">
        <f t="shared" si="3"/>
        <v>2.6915348039269142</v>
      </c>
      <c r="I82" s="14"/>
      <c r="O82" s="1"/>
      <c r="P82">
        <f t="shared" si="4"/>
        <v>0</v>
      </c>
      <c r="Q82" s="176"/>
      <c r="R82" s="176"/>
      <c r="S82" s="176"/>
      <c r="T82" s="176"/>
      <c r="U82" s="176"/>
      <c r="V82" s="176"/>
      <c r="W82" s="176"/>
      <c r="X82" s="176"/>
      <c r="Y82" s="176"/>
      <c r="Z82" s="176"/>
      <c r="AA82" s="176"/>
      <c r="AB82" s="176"/>
      <c r="AC82" s="176"/>
      <c r="AD82" s="176"/>
      <c r="AE82" s="176"/>
      <c r="AF82" s="176"/>
    </row>
    <row r="83" spans="1:32" ht="15.75">
      <c r="C83" s="256">
        <f>Temperaturverlauf!J55</f>
        <v>95</v>
      </c>
      <c r="D83" s="267">
        <f>Temperaturverlauf!I55</f>
        <v>1</v>
      </c>
      <c r="E83" s="2">
        <f t="shared" si="1"/>
        <v>3.1622776601683791</v>
      </c>
      <c r="F83" s="23">
        <f t="shared" si="2"/>
        <v>3.1622776601683795</v>
      </c>
      <c r="G83" s="276">
        <f t="shared" si="0"/>
        <v>3.1622776601683795</v>
      </c>
      <c r="H83">
        <f t="shared" si="3"/>
        <v>3.1622776601683795</v>
      </c>
      <c r="I83" s="14"/>
      <c r="O83" s="1"/>
      <c r="P83">
        <f t="shared" si="4"/>
        <v>0</v>
      </c>
      <c r="Q83" s="176"/>
      <c r="R83" s="176"/>
      <c r="S83" s="176"/>
      <c r="T83" s="176"/>
      <c r="U83" s="176"/>
      <c r="V83" s="176"/>
      <c r="W83" s="176"/>
      <c r="X83" s="176"/>
      <c r="Y83" s="176"/>
      <c r="Z83" s="176"/>
      <c r="AA83" s="176"/>
      <c r="AB83" s="176"/>
      <c r="AC83" s="176"/>
      <c r="AD83" s="176"/>
      <c r="AE83" s="176"/>
      <c r="AF83" s="176"/>
    </row>
    <row r="84" spans="1:32" ht="15.75">
      <c r="C84" s="256">
        <f>Temperaturverlauf!J56</f>
        <v>95.7</v>
      </c>
      <c r="D84" s="267">
        <f>Temperaturverlauf!I56</f>
        <v>1</v>
      </c>
      <c r="E84" s="2">
        <f t="shared" si="1"/>
        <v>2.6915348039269138</v>
      </c>
      <c r="F84" s="23">
        <f t="shared" si="2"/>
        <v>3.7153522909717283</v>
      </c>
      <c r="G84" s="276">
        <f t="shared" si="0"/>
        <v>3.7153522909717283</v>
      </c>
      <c r="H84">
        <f t="shared" si="3"/>
        <v>3.7153522909717283</v>
      </c>
      <c r="I84" s="14"/>
      <c r="O84" s="1"/>
      <c r="P84">
        <f t="shared" si="4"/>
        <v>0</v>
      </c>
      <c r="Q84" s="176"/>
      <c r="R84" s="176"/>
      <c r="S84" s="176"/>
      <c r="T84" s="176"/>
      <c r="U84" s="176"/>
      <c r="V84" s="176"/>
      <c r="W84" s="176"/>
      <c r="X84" s="176"/>
      <c r="Y84" s="176"/>
      <c r="Z84" s="176"/>
      <c r="AA84" s="176"/>
      <c r="AB84" s="176"/>
      <c r="AC84" s="176"/>
      <c r="AD84" s="176"/>
      <c r="AE84" s="176"/>
      <c r="AF84" s="176"/>
    </row>
    <row r="85" spans="1:32" ht="15.75">
      <c r="C85" s="256">
        <f>Temperaturverlauf!J57</f>
        <v>96.3</v>
      </c>
      <c r="D85" s="267">
        <f>Temperaturverlauf!I57</f>
        <v>1</v>
      </c>
      <c r="E85" s="2">
        <f t="shared" si="1"/>
        <v>2.3442288153199238</v>
      </c>
      <c r="F85" s="23">
        <f t="shared" si="2"/>
        <v>4.2657951880159235</v>
      </c>
      <c r="G85" s="276">
        <f t="shared" si="0"/>
        <v>4.2657951880159235</v>
      </c>
      <c r="H85">
        <f t="shared" si="3"/>
        <v>4.2657951880159235</v>
      </c>
      <c r="I85" s="14"/>
      <c r="O85" s="1"/>
      <c r="P85">
        <f t="shared" si="4"/>
        <v>0</v>
      </c>
      <c r="Q85" s="176"/>
      <c r="R85" s="176"/>
      <c r="S85" s="176"/>
      <c r="T85" s="176"/>
      <c r="U85" s="176"/>
      <c r="V85" s="176"/>
      <c r="W85" s="176"/>
      <c r="X85" s="176"/>
      <c r="Y85" s="176"/>
      <c r="Z85" s="176"/>
      <c r="AA85" s="176"/>
      <c r="AB85" s="176"/>
      <c r="AC85" s="176"/>
      <c r="AD85" s="176"/>
      <c r="AE85" s="176"/>
      <c r="AF85" s="176"/>
    </row>
    <row r="86" spans="1:32" ht="15.75">
      <c r="C86" s="256">
        <f>Temperaturverlauf!J58</f>
        <v>97</v>
      </c>
      <c r="D86" s="267">
        <f>Temperaturverlauf!I58</f>
        <v>1</v>
      </c>
      <c r="E86" s="2">
        <f t="shared" si="1"/>
        <v>1.9952623149688795</v>
      </c>
      <c r="F86" s="23">
        <f t="shared" si="2"/>
        <v>5.0118723362727229</v>
      </c>
      <c r="G86" s="276">
        <f t="shared" si="0"/>
        <v>5.0118723362727229</v>
      </c>
      <c r="H86">
        <f t="shared" si="3"/>
        <v>5.0118723362727229</v>
      </c>
      <c r="I86" s="14"/>
      <c r="O86" s="1"/>
      <c r="P86">
        <f t="shared" si="4"/>
        <v>0</v>
      </c>
      <c r="Q86" s="176"/>
      <c r="R86" s="176"/>
      <c r="S86" s="176"/>
      <c r="T86" s="176"/>
      <c r="U86" s="176"/>
      <c r="V86" s="176"/>
      <c r="W86" s="176"/>
      <c r="X86" s="176"/>
      <c r="Y86" s="176"/>
      <c r="Z86" s="176"/>
      <c r="AA86" s="176"/>
      <c r="AB86" s="176"/>
      <c r="AC86" s="176"/>
      <c r="AD86" s="176"/>
      <c r="AE86" s="176"/>
      <c r="AF86" s="176"/>
    </row>
    <row r="87" spans="1:32" ht="15.75">
      <c r="C87" s="256">
        <f>Temperaturverlauf!J59</f>
        <v>97.5</v>
      </c>
      <c r="D87" s="267">
        <f>Temperaturverlauf!I59</f>
        <v>1</v>
      </c>
      <c r="E87" s="2">
        <f t="shared" si="1"/>
        <v>1.7782794100389223</v>
      </c>
      <c r="F87" s="23">
        <f t="shared" si="2"/>
        <v>5.6234132519034921</v>
      </c>
      <c r="G87" s="276">
        <f t="shared" si="0"/>
        <v>5.6234132519034921</v>
      </c>
      <c r="H87">
        <f t="shared" si="3"/>
        <v>5.6234132519034921</v>
      </c>
      <c r="I87" s="14"/>
      <c r="O87" s="1"/>
      <c r="P87">
        <f t="shared" si="4"/>
        <v>0</v>
      </c>
      <c r="Q87" s="176"/>
      <c r="R87" s="176"/>
      <c r="S87" s="176"/>
      <c r="T87" s="176"/>
      <c r="U87" s="176"/>
      <c r="V87" s="176"/>
      <c r="W87" s="176"/>
      <c r="X87" s="176"/>
      <c r="Y87" s="176"/>
      <c r="Z87" s="176"/>
      <c r="AA87" s="176"/>
      <c r="AB87" s="176"/>
      <c r="AC87" s="176"/>
      <c r="AD87" s="176"/>
      <c r="AE87" s="176"/>
      <c r="AF87" s="176"/>
    </row>
    <row r="88" spans="1:32" ht="15.75">
      <c r="C88" s="256">
        <f>Temperaturverlauf!J60</f>
        <v>98.1</v>
      </c>
      <c r="D88" s="267">
        <f>Temperaturverlauf!I60</f>
        <v>1</v>
      </c>
      <c r="E88" s="2">
        <f t="shared" si="1"/>
        <v>1.5488166189124835</v>
      </c>
      <c r="F88" s="23">
        <f t="shared" si="2"/>
        <v>6.4565422903465466</v>
      </c>
      <c r="G88" s="276">
        <f t="shared" si="0"/>
        <v>6.4565422903465466</v>
      </c>
      <c r="H88">
        <f t="shared" si="3"/>
        <v>6.4565422903465466</v>
      </c>
      <c r="I88" s="14"/>
      <c r="O88" s="1"/>
      <c r="P88">
        <f t="shared" si="4"/>
        <v>0</v>
      </c>
      <c r="Q88" s="176"/>
      <c r="R88" s="176"/>
      <c r="S88" s="176"/>
      <c r="T88" s="176"/>
      <c r="U88" s="176"/>
      <c r="V88" s="176"/>
      <c r="W88" s="176"/>
      <c r="X88" s="176"/>
      <c r="Y88" s="176"/>
      <c r="Z88" s="176"/>
      <c r="AA88" s="176"/>
      <c r="AB88" s="176"/>
      <c r="AC88" s="176"/>
      <c r="AD88" s="176"/>
      <c r="AE88" s="176"/>
      <c r="AF88" s="176"/>
    </row>
    <row r="89" spans="1:32" ht="15.75">
      <c r="C89" s="256">
        <f>Temperaturverlauf!J61</f>
        <v>98.7</v>
      </c>
      <c r="D89" s="267">
        <f>Temperaturverlauf!I61</f>
        <v>1</v>
      </c>
      <c r="E89" s="2">
        <f t="shared" si="1"/>
        <v>1.3489628825916522</v>
      </c>
      <c r="F89" s="23">
        <f t="shared" si="2"/>
        <v>7.4131024130091827</v>
      </c>
      <c r="G89" s="276">
        <f t="shared" si="0"/>
        <v>7.4131024130091827</v>
      </c>
      <c r="H89">
        <f t="shared" si="3"/>
        <v>7.4131024130091827</v>
      </c>
      <c r="I89" s="14"/>
      <c r="O89" s="1"/>
      <c r="P89">
        <f t="shared" si="4"/>
        <v>0</v>
      </c>
      <c r="Q89" s="176"/>
      <c r="R89" s="176"/>
      <c r="S89" s="176"/>
      <c r="T89" s="176"/>
      <c r="U89" s="176"/>
      <c r="V89" s="176"/>
      <c r="W89" s="176"/>
      <c r="X89" s="176"/>
      <c r="Y89" s="176"/>
      <c r="Z89" s="176"/>
      <c r="AA89" s="176"/>
      <c r="AB89" s="176"/>
      <c r="AC89" s="176"/>
      <c r="AD89" s="176"/>
      <c r="AE89" s="176"/>
      <c r="AF89" s="176"/>
    </row>
    <row r="90" spans="1:32" ht="15.75">
      <c r="C90" s="256">
        <f>Temperaturverlauf!J62</f>
        <v>99.2</v>
      </c>
      <c r="D90" s="267">
        <f>Temperaturverlauf!I62</f>
        <v>1</v>
      </c>
      <c r="E90" s="2">
        <f t="shared" si="1"/>
        <v>1.2022644346174118</v>
      </c>
      <c r="F90" s="23">
        <f t="shared" si="2"/>
        <v>8.3176377110267179</v>
      </c>
      <c r="G90" s="276">
        <f t="shared" si="0"/>
        <v>8.3176377110267179</v>
      </c>
      <c r="H90">
        <f t="shared" si="3"/>
        <v>8.3176377110267179</v>
      </c>
      <c r="I90" s="14"/>
      <c r="O90" s="1"/>
      <c r="P90">
        <f t="shared" si="4"/>
        <v>0</v>
      </c>
      <c r="Q90" s="176"/>
      <c r="R90" s="176"/>
      <c r="S90" s="176"/>
      <c r="T90" s="176"/>
      <c r="U90" s="176"/>
      <c r="V90" s="176"/>
      <c r="W90" s="176"/>
      <c r="X90" s="176"/>
      <c r="Y90" s="176"/>
      <c r="Z90" s="176"/>
      <c r="AA90" s="176"/>
      <c r="AB90" s="176"/>
      <c r="AC90" s="176"/>
      <c r="AD90" s="176"/>
      <c r="AE90" s="176"/>
      <c r="AF90" s="176"/>
    </row>
    <row r="91" spans="1:32" ht="15.75">
      <c r="A91" s="8"/>
      <c r="B91" s="225"/>
      <c r="C91" s="256">
        <f>Temperaturverlauf!J63</f>
        <v>99.8</v>
      </c>
      <c r="D91" s="267">
        <f>Temperaturverlauf!I63</f>
        <v>1</v>
      </c>
      <c r="E91" s="2">
        <f t="shared" si="1"/>
        <v>1.0471285480509001</v>
      </c>
      <c r="F91" s="23">
        <f t="shared" si="2"/>
        <v>9.5499258602143549</v>
      </c>
      <c r="G91" s="276">
        <f t="shared" si="0"/>
        <v>9.5499258602143549</v>
      </c>
      <c r="H91">
        <f t="shared" si="3"/>
        <v>9.5499258602143549</v>
      </c>
      <c r="I91" s="14"/>
      <c r="O91" s="1"/>
      <c r="P91">
        <f t="shared" si="4"/>
        <v>0</v>
      </c>
      <c r="Q91" s="176"/>
      <c r="R91" s="176"/>
      <c r="S91" s="176"/>
      <c r="T91" s="176"/>
      <c r="U91" s="176"/>
      <c r="V91" s="176"/>
      <c r="W91" s="176"/>
      <c r="X91" s="176"/>
      <c r="Y91" s="176"/>
      <c r="Z91" s="176"/>
      <c r="AA91" s="176"/>
      <c r="AB91" s="176"/>
      <c r="AC91" s="176"/>
      <c r="AD91" s="176"/>
      <c r="AE91" s="176"/>
      <c r="AF91" s="176"/>
    </row>
    <row r="92" spans="1:32" ht="15.75">
      <c r="A92" s="8"/>
      <c r="B92" s="8"/>
      <c r="C92" s="256">
        <f>Temperaturverlauf!J64</f>
        <v>100.4</v>
      </c>
      <c r="D92" s="267">
        <f>Temperaturverlauf!I64</f>
        <v>1</v>
      </c>
      <c r="E92" s="2">
        <f t="shared" si="1"/>
        <v>0.91201083935590876</v>
      </c>
      <c r="F92" s="23">
        <f t="shared" si="2"/>
        <v>10.964781961431862</v>
      </c>
      <c r="G92" s="276">
        <f t="shared" si="0"/>
        <v>10.964781961431862</v>
      </c>
      <c r="H92">
        <f t="shared" si="3"/>
        <v>10.964781961431862</v>
      </c>
      <c r="I92" s="14"/>
      <c r="O92" s="1"/>
      <c r="P92">
        <f t="shared" si="4"/>
        <v>0</v>
      </c>
      <c r="Q92" s="176"/>
      <c r="R92" s="176"/>
      <c r="S92" s="176"/>
      <c r="T92" s="176"/>
      <c r="U92" s="176"/>
      <c r="V92" s="176"/>
      <c r="W92" s="176"/>
      <c r="X92" s="176"/>
      <c r="Y92" s="176"/>
      <c r="Z92" s="176"/>
      <c r="AA92" s="176"/>
      <c r="AB92" s="176"/>
      <c r="AC92" s="176"/>
      <c r="AD92" s="176"/>
      <c r="AE92" s="176"/>
      <c r="AF92" s="176"/>
    </row>
    <row r="93" spans="1:32" ht="15.75">
      <c r="A93" s="8"/>
      <c r="B93" s="118"/>
      <c r="C93" s="256">
        <f>Temperaturverlauf!J65</f>
        <v>100.9</v>
      </c>
      <c r="D93" s="267">
        <f>Temperaturverlauf!I65</f>
        <v>1</v>
      </c>
      <c r="E93" s="2">
        <f t="shared" si="1"/>
        <v>0.81283051616409807</v>
      </c>
      <c r="F93" s="23">
        <f t="shared" si="2"/>
        <v>12.302687708123834</v>
      </c>
      <c r="G93" s="276">
        <f t="shared" si="0"/>
        <v>12.302687708123834</v>
      </c>
      <c r="H93">
        <f t="shared" si="3"/>
        <v>12.302687708123834</v>
      </c>
      <c r="I93" s="14"/>
      <c r="O93" s="1"/>
      <c r="P93">
        <f t="shared" si="4"/>
        <v>0</v>
      </c>
      <c r="Q93" s="176"/>
      <c r="R93" s="176"/>
      <c r="S93" s="176"/>
      <c r="T93" s="176"/>
      <c r="U93" s="176"/>
      <c r="V93" s="176"/>
      <c r="W93" s="176"/>
      <c r="X93" s="176"/>
      <c r="Y93" s="176"/>
      <c r="Z93" s="176"/>
      <c r="AA93" s="176"/>
      <c r="AB93" s="176"/>
      <c r="AC93" s="176"/>
      <c r="AD93" s="176"/>
      <c r="AE93" s="176"/>
      <c r="AF93" s="176"/>
    </row>
    <row r="94" spans="1:32" ht="15.75">
      <c r="A94" s="8"/>
      <c r="B94" s="118"/>
      <c r="C94" s="256">
        <f>Temperaturverlauf!J66</f>
        <v>101.5</v>
      </c>
      <c r="D94" s="267">
        <f>Temperaturverlauf!I66</f>
        <v>1</v>
      </c>
      <c r="E94" s="2">
        <f t="shared" si="1"/>
        <v>0.70794578438413791</v>
      </c>
      <c r="F94" s="23">
        <f t="shared" si="2"/>
        <v>14.125375446227544</v>
      </c>
      <c r="G94" s="276">
        <f t="shared" si="0"/>
        <v>14.125375446227544</v>
      </c>
      <c r="H94">
        <f t="shared" si="3"/>
        <v>14.125375446227544</v>
      </c>
      <c r="I94" s="14"/>
      <c r="O94" s="1"/>
      <c r="P94">
        <f t="shared" si="4"/>
        <v>0</v>
      </c>
      <c r="Q94" s="176"/>
      <c r="R94" s="176"/>
      <c r="S94" s="176"/>
      <c r="T94" s="176"/>
      <c r="U94" s="176"/>
      <c r="V94" s="176"/>
      <c r="W94" s="176"/>
      <c r="X94" s="176"/>
      <c r="Y94" s="176"/>
      <c r="Z94" s="176"/>
      <c r="AA94" s="176"/>
      <c r="AB94" s="176"/>
      <c r="AC94" s="176"/>
      <c r="AD94" s="176"/>
      <c r="AE94" s="176"/>
      <c r="AF94" s="176"/>
    </row>
    <row r="95" spans="1:32" ht="15.75">
      <c r="B95" s="63"/>
      <c r="C95" s="256">
        <f>Temperaturverlauf!J67</f>
        <v>101.9</v>
      </c>
      <c r="D95" s="267">
        <f>Temperaturverlauf!I67</f>
        <v>1</v>
      </c>
      <c r="E95" s="2">
        <f t="shared" si="1"/>
        <v>0.64565422903465453</v>
      </c>
      <c r="F95" s="23">
        <f t="shared" si="2"/>
        <v>15.488166189124836</v>
      </c>
      <c r="G95" s="276">
        <f t="shared" si="0"/>
        <v>15.488166189124836</v>
      </c>
      <c r="H95">
        <f t="shared" si="3"/>
        <v>15.488166189124836</v>
      </c>
      <c r="I95" s="14"/>
      <c r="O95" s="1"/>
      <c r="P95">
        <f t="shared" si="4"/>
        <v>0</v>
      </c>
      <c r="Q95" s="176"/>
      <c r="R95" s="176"/>
      <c r="S95" s="176"/>
      <c r="T95" s="176"/>
      <c r="U95" s="176"/>
      <c r="V95" s="176"/>
      <c r="W95" s="176"/>
      <c r="X95" s="176"/>
      <c r="Y95" s="176"/>
      <c r="Z95" s="176"/>
      <c r="AA95" s="176"/>
      <c r="AB95" s="176"/>
      <c r="AC95" s="176"/>
      <c r="AD95" s="176"/>
      <c r="AE95" s="176"/>
      <c r="AF95" s="176"/>
    </row>
    <row r="96" spans="1:32" ht="15.75">
      <c r="B96" s="63"/>
      <c r="C96" s="256">
        <f>Temperaturverlauf!J68</f>
        <v>102.4</v>
      </c>
      <c r="D96" s="267">
        <f>Temperaturverlauf!I68</f>
        <v>1</v>
      </c>
      <c r="E96" s="2">
        <f t="shared" si="1"/>
        <v>0.57543993733715582</v>
      </c>
      <c r="F96" s="23">
        <f t="shared" si="2"/>
        <v>17.378008287493788</v>
      </c>
      <c r="G96" s="276">
        <f t="shared" si="0"/>
        <v>17.378008287493788</v>
      </c>
      <c r="H96">
        <f t="shared" si="3"/>
        <v>17.378008287493788</v>
      </c>
      <c r="I96" s="14"/>
      <c r="O96" s="1"/>
      <c r="P96">
        <f t="shared" si="4"/>
        <v>0</v>
      </c>
      <c r="Q96" s="176"/>
      <c r="R96" s="176"/>
      <c r="S96" s="176"/>
      <c r="T96" s="176"/>
      <c r="U96" s="176"/>
      <c r="V96" s="176"/>
      <c r="W96" s="176"/>
      <c r="X96" s="176"/>
      <c r="Y96" s="176"/>
      <c r="Z96" s="176"/>
      <c r="AA96" s="176"/>
      <c r="AB96" s="176"/>
      <c r="AC96" s="176"/>
      <c r="AD96" s="176"/>
      <c r="AE96" s="176"/>
      <c r="AF96" s="176"/>
    </row>
    <row r="97" spans="3:32" ht="15.75">
      <c r="C97" s="256">
        <f>Temperaturverlauf!J69</f>
        <v>102.8</v>
      </c>
      <c r="D97" s="267">
        <f>Temperaturverlauf!I69</f>
        <v>1</v>
      </c>
      <c r="E97" s="2">
        <f t="shared" si="1"/>
        <v>0.52480746024977276</v>
      </c>
      <c r="F97" s="23">
        <f t="shared" si="2"/>
        <v>19.054607179632466</v>
      </c>
      <c r="G97" s="276">
        <f t="shared" si="0"/>
        <v>19.054607179632466</v>
      </c>
      <c r="H97">
        <f t="shared" si="3"/>
        <v>19.054607179632466</v>
      </c>
      <c r="I97" s="14"/>
      <c r="O97" s="1"/>
      <c r="P97">
        <f t="shared" si="4"/>
        <v>0</v>
      </c>
      <c r="Q97" s="176"/>
      <c r="R97" s="176"/>
      <c r="S97" s="176"/>
      <c r="T97" s="176"/>
      <c r="U97" s="176"/>
      <c r="V97" s="176"/>
      <c r="W97" s="176"/>
      <c r="X97" s="176"/>
      <c r="Y97" s="176"/>
      <c r="Z97" s="176"/>
      <c r="AA97" s="176"/>
      <c r="AB97" s="176"/>
      <c r="AC97" s="176"/>
      <c r="AD97" s="176"/>
      <c r="AE97" s="176"/>
      <c r="AF97" s="176"/>
    </row>
    <row r="98" spans="3:32" ht="15.75">
      <c r="C98" s="256">
        <f>Temperaturverlauf!J70</f>
        <v>103.3</v>
      </c>
      <c r="D98" s="267">
        <f>Temperaturverlauf!I70</f>
        <v>1</v>
      </c>
      <c r="E98" s="2">
        <f t="shared" si="1"/>
        <v>0.46773514128719851</v>
      </c>
      <c r="F98" s="23">
        <f t="shared" si="2"/>
        <v>21.379620895022306</v>
      </c>
      <c r="G98" s="276">
        <f t="shared" si="0"/>
        <v>21.379620895022306</v>
      </c>
      <c r="H98">
        <f t="shared" si="3"/>
        <v>21.379620895022306</v>
      </c>
      <c r="I98" s="14"/>
      <c r="O98" s="1"/>
      <c r="P98">
        <f t="shared" si="4"/>
        <v>0</v>
      </c>
      <c r="Q98" s="176"/>
      <c r="R98" s="176"/>
      <c r="S98" s="176"/>
      <c r="T98" s="176"/>
      <c r="U98" s="176"/>
      <c r="V98" s="176"/>
      <c r="W98" s="176"/>
      <c r="X98" s="176"/>
      <c r="Y98" s="176"/>
      <c r="Z98" s="176"/>
      <c r="AA98" s="176"/>
      <c r="AB98" s="176"/>
      <c r="AC98" s="176"/>
      <c r="AD98" s="176"/>
      <c r="AE98" s="176"/>
      <c r="AF98" s="176"/>
    </row>
    <row r="99" spans="3:32" ht="15.75">
      <c r="C99" s="256">
        <f>Temperaturverlauf!J71</f>
        <v>103.6</v>
      </c>
      <c r="D99" s="267">
        <f>Temperaturverlauf!I71</f>
        <v>1</v>
      </c>
      <c r="E99" s="2">
        <f t="shared" si="1"/>
        <v>0.43651583224016643</v>
      </c>
      <c r="F99" s="23">
        <f t="shared" si="2"/>
        <v>22.908676527677706</v>
      </c>
      <c r="G99" s="276">
        <f t="shared" si="0"/>
        <v>22.908676527677706</v>
      </c>
      <c r="H99">
        <f t="shared" si="3"/>
        <v>22.908676527677706</v>
      </c>
      <c r="I99" s="14"/>
      <c r="O99" s="1"/>
      <c r="P99">
        <f t="shared" si="4"/>
        <v>0</v>
      </c>
      <c r="Q99" s="176"/>
      <c r="R99" s="176"/>
      <c r="S99" s="176"/>
      <c r="T99" s="176"/>
      <c r="U99" s="176"/>
      <c r="V99" s="176"/>
      <c r="W99" s="176"/>
      <c r="X99" s="176"/>
      <c r="Y99" s="176"/>
      <c r="Z99" s="176"/>
      <c r="AA99" s="176"/>
      <c r="AB99" s="176"/>
      <c r="AC99" s="176"/>
      <c r="AD99" s="176"/>
      <c r="AE99" s="176"/>
      <c r="AF99" s="176"/>
    </row>
    <row r="100" spans="3:32" ht="15.75">
      <c r="C100" s="256">
        <f>Temperaturverlauf!J72</f>
        <v>104.1</v>
      </c>
      <c r="D100" s="267">
        <f>Temperaturverlauf!I72</f>
        <v>1</v>
      </c>
      <c r="E100" s="2">
        <f t="shared" si="1"/>
        <v>0.389045144994281</v>
      </c>
      <c r="F100" s="23">
        <f t="shared" si="2"/>
        <v>25.703957827688612</v>
      </c>
      <c r="G100" s="276">
        <f t="shared" si="0"/>
        <v>25.703957827688612</v>
      </c>
      <c r="H100">
        <f t="shared" si="3"/>
        <v>25.703957827688612</v>
      </c>
      <c r="I100" s="14"/>
      <c r="O100" s="1"/>
      <c r="P100">
        <f t="shared" si="4"/>
        <v>0</v>
      </c>
      <c r="Q100" s="176"/>
      <c r="R100" s="176"/>
      <c r="S100" s="176"/>
      <c r="T100" s="176"/>
      <c r="U100" s="176"/>
      <c r="V100" s="176"/>
      <c r="W100" s="176"/>
      <c r="X100" s="176"/>
      <c r="Y100" s="176"/>
      <c r="Z100" s="176"/>
      <c r="AA100" s="176"/>
      <c r="AB100" s="176"/>
      <c r="AC100" s="176"/>
      <c r="AD100" s="176"/>
      <c r="AE100" s="176"/>
      <c r="AF100" s="176"/>
    </row>
    <row r="101" spans="3:32" ht="15.75">
      <c r="C101" s="256">
        <f>Temperaturverlauf!J73</f>
        <v>104.4</v>
      </c>
      <c r="D101" s="267">
        <f>Temperaturverlauf!I73</f>
        <v>1</v>
      </c>
      <c r="E101" s="2">
        <f t="shared" si="1"/>
        <v>0.36307805477010069</v>
      </c>
      <c r="F101" s="23">
        <f t="shared" si="2"/>
        <v>27.542287033381715</v>
      </c>
      <c r="G101" s="276">
        <f t="shared" si="0"/>
        <v>27.542287033381715</v>
      </c>
      <c r="H101">
        <f t="shared" si="3"/>
        <v>27.542287033381715</v>
      </c>
      <c r="I101" s="14"/>
      <c r="O101" s="1"/>
      <c r="P101">
        <f t="shared" si="4"/>
        <v>0</v>
      </c>
      <c r="Q101" s="176"/>
      <c r="R101" s="176"/>
      <c r="S101" s="176"/>
      <c r="T101" s="176"/>
      <c r="U101" s="176"/>
      <c r="V101" s="176"/>
      <c r="W101" s="176"/>
      <c r="X101" s="176"/>
      <c r="Y101" s="176"/>
      <c r="Z101" s="176"/>
      <c r="AA101" s="176"/>
      <c r="AB101" s="176"/>
      <c r="AC101" s="176"/>
      <c r="AD101" s="176"/>
      <c r="AE101" s="176"/>
      <c r="AF101" s="176"/>
    </row>
    <row r="102" spans="3:32" ht="15.75">
      <c r="C102" s="256">
        <f>Temperaturverlauf!J74</f>
        <v>104.7</v>
      </c>
      <c r="D102" s="267">
        <f>Temperaturverlauf!I74</f>
        <v>1</v>
      </c>
      <c r="E102" s="2">
        <f t="shared" si="1"/>
        <v>0.33884415613920238</v>
      </c>
      <c r="F102" s="23">
        <f t="shared" si="2"/>
        <v>29.512092266663874</v>
      </c>
      <c r="G102" s="276">
        <f t="shared" si="0"/>
        <v>29.512092266663874</v>
      </c>
      <c r="H102">
        <f t="shared" si="3"/>
        <v>29.512092266663874</v>
      </c>
      <c r="I102" s="14"/>
      <c r="O102" s="1"/>
      <c r="P102">
        <f t="shared" si="4"/>
        <v>0</v>
      </c>
      <c r="Q102" s="176"/>
      <c r="R102" s="176"/>
      <c r="S102" s="176"/>
      <c r="T102" s="176"/>
      <c r="U102" s="176"/>
      <c r="V102" s="176"/>
      <c r="W102" s="176"/>
      <c r="X102" s="176"/>
      <c r="Y102" s="176"/>
      <c r="Z102" s="176"/>
      <c r="AA102" s="176"/>
      <c r="AB102" s="176"/>
      <c r="AC102" s="176"/>
      <c r="AD102" s="176"/>
      <c r="AE102" s="176"/>
      <c r="AF102" s="176"/>
    </row>
    <row r="103" spans="3:32" ht="15.75">
      <c r="C103" s="256">
        <f>Temperaturverlauf!J75</f>
        <v>105.1</v>
      </c>
      <c r="D103" s="267">
        <f>Temperaturverlauf!I75</f>
        <v>1</v>
      </c>
      <c r="E103" s="2">
        <f t="shared" si="1"/>
        <v>0.3090295432513594</v>
      </c>
      <c r="F103" s="23">
        <f t="shared" si="2"/>
        <v>32.35936569296279</v>
      </c>
      <c r="G103" s="276">
        <f t="shared" si="0"/>
        <v>32.35936569296279</v>
      </c>
      <c r="H103">
        <f t="shared" si="3"/>
        <v>32.35936569296279</v>
      </c>
      <c r="I103" s="14"/>
      <c r="O103" s="1"/>
      <c r="P103">
        <f t="shared" si="4"/>
        <v>0</v>
      </c>
      <c r="Q103" s="176"/>
      <c r="R103" s="176"/>
      <c r="S103" s="176"/>
      <c r="T103" s="176"/>
      <c r="U103" s="176"/>
      <c r="V103" s="176"/>
      <c r="W103" s="176"/>
      <c r="X103" s="176"/>
      <c r="Y103" s="176"/>
      <c r="Z103" s="176"/>
      <c r="AA103" s="176"/>
      <c r="AB103" s="176"/>
      <c r="AC103" s="176"/>
      <c r="AD103" s="176"/>
      <c r="AE103" s="176"/>
      <c r="AF103" s="176"/>
    </row>
    <row r="104" spans="3:32" ht="15.75">
      <c r="C104" s="256">
        <f>Temperaturverlauf!J76</f>
        <v>105.3</v>
      </c>
      <c r="D104" s="267">
        <f>Temperaturverlauf!I76</f>
        <v>1</v>
      </c>
      <c r="E104" s="2">
        <f t="shared" si="1"/>
        <v>0.29512092266663859</v>
      </c>
      <c r="F104" s="23">
        <f t="shared" si="2"/>
        <v>33.884415613920254</v>
      </c>
      <c r="G104" s="276">
        <f t="shared" si="0"/>
        <v>33.884415613920254</v>
      </c>
      <c r="H104">
        <f t="shared" si="3"/>
        <v>33.884415613920254</v>
      </c>
      <c r="I104" s="14"/>
      <c r="O104" s="1"/>
      <c r="P104">
        <f t="shared" si="4"/>
        <v>0</v>
      </c>
      <c r="Q104" s="176"/>
      <c r="R104" s="176"/>
      <c r="S104" s="176"/>
      <c r="T104" s="176"/>
      <c r="U104" s="176"/>
      <c r="V104" s="176"/>
      <c r="W104" s="176"/>
      <c r="X104" s="176"/>
      <c r="Y104" s="176"/>
      <c r="Z104" s="176"/>
      <c r="AA104" s="176"/>
      <c r="AB104" s="176"/>
      <c r="AC104" s="176"/>
      <c r="AD104" s="176"/>
      <c r="AE104" s="176"/>
      <c r="AF104" s="176"/>
    </row>
    <row r="105" spans="3:32" ht="15.75">
      <c r="C105" s="256">
        <f>Temperaturverlauf!J77</f>
        <v>105.6</v>
      </c>
      <c r="D105" s="267">
        <f>Temperaturverlauf!I77</f>
        <v>1</v>
      </c>
      <c r="E105" s="2">
        <f t="shared" si="1"/>
        <v>0.27542287033381696</v>
      </c>
      <c r="F105" s="23">
        <f t="shared" si="2"/>
        <v>36.307805477010092</v>
      </c>
      <c r="G105" s="276">
        <f t="shared" si="0"/>
        <v>36.307805477010092</v>
      </c>
      <c r="H105">
        <f t="shared" si="3"/>
        <v>36.307805477010092</v>
      </c>
      <c r="I105" s="14"/>
      <c r="O105" s="1"/>
      <c r="P105">
        <f t="shared" si="4"/>
        <v>0</v>
      </c>
      <c r="Q105" s="176"/>
      <c r="R105" s="176"/>
      <c r="S105" s="176"/>
      <c r="T105" s="176"/>
      <c r="U105" s="176"/>
      <c r="V105" s="176"/>
      <c r="W105" s="176"/>
      <c r="X105" s="176"/>
      <c r="Y105" s="176"/>
      <c r="Z105" s="176"/>
      <c r="AA105" s="176"/>
      <c r="AB105" s="176"/>
      <c r="AC105" s="176"/>
      <c r="AD105" s="176"/>
      <c r="AE105" s="176"/>
      <c r="AF105" s="176"/>
    </row>
    <row r="106" spans="3:32" ht="15.75">
      <c r="C106" s="256">
        <f>Temperaturverlauf!J78</f>
        <v>105.9</v>
      </c>
      <c r="D106" s="267">
        <f>Temperaturverlauf!I78</f>
        <v>1</v>
      </c>
      <c r="E106" s="2">
        <f t="shared" si="1"/>
        <v>0.25703957827688595</v>
      </c>
      <c r="F106" s="23">
        <f t="shared" si="2"/>
        <v>38.904514499428124</v>
      </c>
      <c r="G106" s="276">
        <f t="shared" si="0"/>
        <v>38.904514499428124</v>
      </c>
      <c r="H106">
        <f t="shared" si="3"/>
        <v>38.904514499428124</v>
      </c>
      <c r="I106" s="14"/>
      <c r="O106" s="1"/>
      <c r="P106">
        <f t="shared" si="4"/>
        <v>0</v>
      </c>
      <c r="Q106" s="176"/>
      <c r="R106" s="176"/>
      <c r="S106" s="176"/>
      <c r="T106" s="176"/>
      <c r="U106" s="176"/>
      <c r="V106" s="176"/>
      <c r="W106" s="176"/>
      <c r="X106" s="176"/>
      <c r="Y106" s="176"/>
      <c r="Z106" s="176"/>
      <c r="AA106" s="176"/>
      <c r="AB106" s="176"/>
      <c r="AC106" s="176"/>
      <c r="AD106" s="176"/>
      <c r="AE106" s="176"/>
      <c r="AF106" s="176"/>
    </row>
    <row r="107" spans="3:32" ht="15.75">
      <c r="C107" s="256">
        <f>Temperaturverlauf!J79</f>
        <v>106.2</v>
      </c>
      <c r="D107" s="267">
        <f>Temperaturverlauf!I79</f>
        <v>1</v>
      </c>
      <c r="E107" s="2">
        <f t="shared" si="1"/>
        <v>0.23988329190194882</v>
      </c>
      <c r="F107" s="23">
        <f t="shared" si="2"/>
        <v>41.686938347033582</v>
      </c>
      <c r="G107" s="276">
        <f t="shared" si="0"/>
        <v>41.686938347033582</v>
      </c>
      <c r="H107">
        <f t="shared" si="3"/>
        <v>41.686938347033582</v>
      </c>
      <c r="I107" s="14"/>
      <c r="O107" s="1"/>
      <c r="P107">
        <f t="shared" si="4"/>
        <v>0</v>
      </c>
      <c r="Q107" s="176"/>
      <c r="R107" s="176"/>
      <c r="S107" s="176"/>
      <c r="T107" s="176"/>
      <c r="U107" s="176"/>
      <c r="V107" s="176"/>
      <c r="W107" s="176"/>
      <c r="X107" s="176"/>
      <c r="Y107" s="176"/>
      <c r="Z107" s="176"/>
      <c r="AA107" s="176"/>
      <c r="AB107" s="176"/>
      <c r="AC107" s="176"/>
      <c r="AD107" s="176"/>
      <c r="AE107" s="176"/>
      <c r="AF107" s="176"/>
    </row>
    <row r="108" spans="3:32" ht="15.75">
      <c r="C108" s="256">
        <f>Temperaturverlauf!J80</f>
        <v>106.2</v>
      </c>
      <c r="D108" s="267">
        <f>Temperaturverlauf!I80</f>
        <v>1</v>
      </c>
      <c r="E108" s="2">
        <f t="shared" si="1"/>
        <v>0.23988329190194882</v>
      </c>
      <c r="F108" s="23">
        <f t="shared" si="2"/>
        <v>41.686938347033582</v>
      </c>
      <c r="G108" s="276">
        <f t="shared" si="0"/>
        <v>41.686938347033582</v>
      </c>
      <c r="H108">
        <f t="shared" si="3"/>
        <v>41.686938347033582</v>
      </c>
      <c r="I108" s="14"/>
      <c r="O108" s="1"/>
      <c r="P108">
        <f t="shared" si="4"/>
        <v>0</v>
      </c>
      <c r="Q108" s="176"/>
      <c r="R108" s="176"/>
      <c r="S108" s="176"/>
      <c r="T108" s="176"/>
      <c r="U108" s="176"/>
      <c r="V108" s="176"/>
      <c r="W108" s="176"/>
      <c r="X108" s="176"/>
      <c r="Y108" s="176"/>
      <c r="Z108" s="176"/>
      <c r="AA108" s="176"/>
      <c r="AB108" s="176"/>
      <c r="AC108" s="176"/>
      <c r="AD108" s="176"/>
      <c r="AE108" s="176"/>
      <c r="AF108" s="176"/>
    </row>
    <row r="109" spans="3:32" ht="15.75">
      <c r="C109" s="256">
        <f>Temperaturverlauf!J81</f>
        <v>106</v>
      </c>
      <c r="D109" s="267">
        <f>Temperaturverlauf!I81</f>
        <v>1</v>
      </c>
      <c r="E109" s="2">
        <f t="shared" si="1"/>
        <v>0.25118864315095785</v>
      </c>
      <c r="F109" s="23">
        <f t="shared" si="2"/>
        <v>39.810717055349755</v>
      </c>
      <c r="G109" s="276">
        <f t="shared" ref="G109:G172" si="5">IF(ISNUMBER(D109),10^((C109-$E$39)/$E$38)*D109,"")</f>
        <v>39.810717055349755</v>
      </c>
      <c r="H109">
        <f t="shared" si="3"/>
        <v>39.810717055349755</v>
      </c>
      <c r="I109" s="14"/>
      <c r="O109" s="1"/>
      <c r="P109">
        <f t="shared" si="4"/>
        <v>0</v>
      </c>
      <c r="Q109" s="176"/>
      <c r="R109" s="176"/>
      <c r="S109" s="176"/>
      <c r="T109" s="176"/>
      <c r="U109" s="176"/>
      <c r="V109" s="176"/>
      <c r="W109" s="176"/>
      <c r="X109" s="176"/>
      <c r="Y109" s="176"/>
      <c r="Z109" s="176"/>
      <c r="AA109" s="176"/>
      <c r="AB109" s="176"/>
      <c r="AC109" s="176"/>
      <c r="AD109" s="176"/>
      <c r="AE109" s="176"/>
      <c r="AF109" s="176"/>
    </row>
    <row r="110" spans="3:32" ht="15.75">
      <c r="C110" s="256">
        <f>Temperaturverlauf!J82</f>
        <v>105.7</v>
      </c>
      <c r="D110" s="267">
        <f>Temperaturverlauf!I82</f>
        <v>1</v>
      </c>
      <c r="E110" s="2">
        <f t="shared" si="1"/>
        <v>0.26915348039269132</v>
      </c>
      <c r="F110" s="23">
        <f t="shared" si="2"/>
        <v>37.153522909717289</v>
      </c>
      <c r="G110" s="276">
        <f t="shared" si="5"/>
        <v>37.153522909717289</v>
      </c>
      <c r="H110">
        <f t="shared" si="3"/>
        <v>37.153522909717289</v>
      </c>
      <c r="I110" s="14"/>
      <c r="O110" s="1"/>
      <c r="P110">
        <f t="shared" si="4"/>
        <v>0</v>
      </c>
      <c r="Q110" s="176"/>
      <c r="R110" s="176"/>
      <c r="S110" s="176"/>
      <c r="T110" s="176"/>
      <c r="U110" s="176"/>
      <c r="V110" s="176"/>
      <c r="W110" s="176"/>
      <c r="X110" s="176"/>
      <c r="Y110" s="176"/>
      <c r="Z110" s="176"/>
      <c r="AA110" s="176"/>
      <c r="AB110" s="176"/>
      <c r="AC110" s="176"/>
      <c r="AD110" s="176"/>
      <c r="AE110" s="176"/>
      <c r="AF110" s="176"/>
    </row>
    <row r="111" spans="3:32" ht="15.75">
      <c r="C111" s="256">
        <f>Temperaturverlauf!J83</f>
        <v>105.3</v>
      </c>
      <c r="D111" s="267">
        <f>Temperaturverlauf!I83</f>
        <v>1</v>
      </c>
      <c r="E111" s="2">
        <f t="shared" ref="E111:E174" si="6">IF(ISNUMBER(C111),E$37/10^(($C111-E$39)/E$38),"")</f>
        <v>0.29512092266663859</v>
      </c>
      <c r="F111" s="23">
        <f t="shared" ref="F111:F174" si="7">IF(ISNUMBER(C111),10^((C111-$E$39)/$E$38),"")</f>
        <v>33.884415613920254</v>
      </c>
      <c r="G111" s="276">
        <f t="shared" si="5"/>
        <v>33.884415613920254</v>
      </c>
      <c r="H111">
        <f t="shared" ref="H111:H149" si="8">IF(ISNA(G111),0,G111)</f>
        <v>33.884415613920254</v>
      </c>
      <c r="I111" s="14"/>
      <c r="O111" s="1"/>
      <c r="P111">
        <f t="shared" ref="P111:P174" si="9">IF(ISNA(O111),0,O111)</f>
        <v>0</v>
      </c>
      <c r="Q111" s="176"/>
      <c r="R111" s="176"/>
      <c r="S111" s="176"/>
      <c r="T111" s="176"/>
      <c r="U111" s="176"/>
      <c r="V111" s="176"/>
      <c r="W111" s="176"/>
      <c r="X111" s="176"/>
      <c r="Y111" s="176"/>
      <c r="Z111" s="176"/>
      <c r="AA111" s="176"/>
      <c r="AB111" s="176"/>
      <c r="AC111" s="176"/>
      <c r="AD111" s="176"/>
      <c r="AE111" s="176"/>
      <c r="AF111" s="176"/>
    </row>
    <row r="112" spans="3:32" ht="15.75">
      <c r="C112" s="256">
        <f>Temperaturverlauf!J84</f>
        <v>104.7</v>
      </c>
      <c r="D112" s="267">
        <f>Temperaturverlauf!I84</f>
        <v>1</v>
      </c>
      <c r="E112" s="2">
        <f t="shared" si="6"/>
        <v>0.33884415613920238</v>
      </c>
      <c r="F112" s="23">
        <f t="shared" si="7"/>
        <v>29.512092266663874</v>
      </c>
      <c r="G112" s="276">
        <f t="shared" si="5"/>
        <v>29.512092266663874</v>
      </c>
      <c r="H112">
        <f t="shared" si="8"/>
        <v>29.512092266663874</v>
      </c>
      <c r="I112" s="14"/>
      <c r="O112" s="1"/>
      <c r="P112">
        <f t="shared" si="9"/>
        <v>0</v>
      </c>
      <c r="Q112" s="176"/>
      <c r="R112" s="176"/>
      <c r="S112" s="176"/>
      <c r="T112" s="176"/>
      <c r="U112" s="176"/>
      <c r="V112" s="176"/>
      <c r="W112" s="176"/>
      <c r="X112" s="176"/>
      <c r="Y112" s="176"/>
      <c r="Z112" s="176"/>
      <c r="AA112" s="176"/>
      <c r="AB112" s="176"/>
      <c r="AC112" s="176"/>
      <c r="AD112" s="176"/>
      <c r="AE112" s="176"/>
      <c r="AF112" s="176"/>
    </row>
    <row r="113" spans="3:32" ht="15.75">
      <c r="C113" s="256">
        <f>Temperaturverlauf!J85</f>
        <v>104.1</v>
      </c>
      <c r="D113" s="267">
        <f>Temperaturverlauf!I85</f>
        <v>1</v>
      </c>
      <c r="E113" s="2">
        <f t="shared" si="6"/>
        <v>0.389045144994281</v>
      </c>
      <c r="F113" s="23">
        <f t="shared" si="7"/>
        <v>25.703957827688612</v>
      </c>
      <c r="G113" s="276">
        <f t="shared" si="5"/>
        <v>25.703957827688612</v>
      </c>
      <c r="H113">
        <f t="shared" si="8"/>
        <v>25.703957827688612</v>
      </c>
      <c r="I113" s="14"/>
      <c r="O113" s="1"/>
      <c r="P113">
        <f t="shared" si="9"/>
        <v>0</v>
      </c>
      <c r="Q113" s="176"/>
      <c r="R113" s="176"/>
      <c r="S113" s="176"/>
      <c r="T113" s="176"/>
      <c r="U113" s="176"/>
      <c r="V113" s="176"/>
      <c r="W113" s="176"/>
      <c r="X113" s="176"/>
      <c r="Y113" s="176"/>
      <c r="Z113" s="176"/>
      <c r="AA113" s="176"/>
      <c r="AB113" s="176"/>
      <c r="AC113" s="176"/>
      <c r="AD113" s="176"/>
      <c r="AE113" s="176"/>
      <c r="AF113" s="176"/>
    </row>
    <row r="114" spans="3:32" ht="15.75">
      <c r="C114" s="256">
        <f>Temperaturverlauf!J86</f>
        <v>103.4</v>
      </c>
      <c r="D114" s="267">
        <f>Temperaturverlauf!I86</f>
        <v>1</v>
      </c>
      <c r="E114" s="2">
        <f t="shared" si="6"/>
        <v>0.45708818961487441</v>
      </c>
      <c r="F114" s="23">
        <f t="shared" si="7"/>
        <v>21.877616239495556</v>
      </c>
      <c r="G114" s="276">
        <f t="shared" si="5"/>
        <v>21.877616239495556</v>
      </c>
      <c r="H114">
        <f t="shared" si="8"/>
        <v>21.877616239495556</v>
      </c>
      <c r="I114" s="14"/>
      <c r="O114" s="1"/>
      <c r="P114">
        <f t="shared" si="9"/>
        <v>0</v>
      </c>
      <c r="Q114" s="176"/>
      <c r="R114" s="176"/>
      <c r="S114" s="176"/>
      <c r="T114" s="176"/>
      <c r="U114" s="176"/>
      <c r="V114" s="176"/>
      <c r="W114" s="176"/>
      <c r="X114" s="176"/>
      <c r="Y114" s="176"/>
      <c r="Z114" s="176"/>
      <c r="AA114" s="176"/>
      <c r="AB114" s="176"/>
      <c r="AC114" s="176"/>
      <c r="AD114" s="176"/>
      <c r="AE114" s="176"/>
      <c r="AF114" s="176"/>
    </row>
    <row r="115" spans="3:32" ht="15.75">
      <c r="C115" s="256">
        <f>Temperaturverlauf!J87</f>
        <v>102.5</v>
      </c>
      <c r="D115" s="267">
        <f>Temperaturverlauf!I87</f>
        <v>1</v>
      </c>
      <c r="E115" s="2">
        <f t="shared" si="6"/>
        <v>0.56234132519034885</v>
      </c>
      <c r="F115" s="23">
        <f t="shared" si="7"/>
        <v>17.782794100389236</v>
      </c>
      <c r="G115" s="276">
        <f t="shared" si="5"/>
        <v>17.782794100389236</v>
      </c>
      <c r="H115">
        <f t="shared" si="8"/>
        <v>17.782794100389236</v>
      </c>
      <c r="I115" s="14"/>
      <c r="O115" s="1"/>
      <c r="P115">
        <f t="shared" si="9"/>
        <v>0</v>
      </c>
      <c r="Q115" s="176"/>
      <c r="R115" s="176"/>
      <c r="S115" s="176"/>
      <c r="T115" s="176"/>
      <c r="U115" s="176"/>
      <c r="V115" s="176"/>
      <c r="W115" s="176"/>
      <c r="X115" s="176"/>
      <c r="Y115" s="176"/>
      <c r="Z115" s="176"/>
      <c r="AA115" s="176"/>
      <c r="AB115" s="176"/>
      <c r="AC115" s="176"/>
      <c r="AD115" s="176"/>
      <c r="AE115" s="176"/>
      <c r="AF115" s="176"/>
    </row>
    <row r="116" spans="3:32" ht="15.75">
      <c r="C116" s="256">
        <f>Temperaturverlauf!J88</f>
        <v>101.5</v>
      </c>
      <c r="D116" s="267">
        <f>Temperaturverlauf!I88</f>
        <v>1</v>
      </c>
      <c r="E116" s="2">
        <f t="shared" si="6"/>
        <v>0.70794578438413791</v>
      </c>
      <c r="F116" s="23">
        <f t="shared" si="7"/>
        <v>14.125375446227544</v>
      </c>
      <c r="G116" s="276">
        <f t="shared" si="5"/>
        <v>14.125375446227544</v>
      </c>
      <c r="H116">
        <f t="shared" si="8"/>
        <v>14.125375446227544</v>
      </c>
      <c r="I116" s="14"/>
      <c r="O116" s="1"/>
      <c r="P116">
        <f t="shared" si="9"/>
        <v>0</v>
      </c>
      <c r="Q116" s="176"/>
      <c r="R116" s="176"/>
      <c r="S116" s="176"/>
      <c r="T116" s="176"/>
      <c r="U116" s="176"/>
      <c r="V116" s="176"/>
      <c r="W116" s="176"/>
      <c r="X116" s="176"/>
      <c r="Y116" s="176"/>
      <c r="Z116" s="176"/>
      <c r="AA116" s="176"/>
      <c r="AB116" s="176"/>
      <c r="AC116" s="176"/>
      <c r="AD116" s="176"/>
      <c r="AE116" s="176"/>
      <c r="AF116" s="176"/>
    </row>
    <row r="117" spans="3:32" ht="15.75">
      <c r="C117" s="256">
        <f>Temperaturverlauf!J89</f>
        <v>100.3</v>
      </c>
      <c r="D117" s="267">
        <f>Temperaturverlauf!I89</f>
        <v>1</v>
      </c>
      <c r="E117" s="2">
        <f t="shared" si="6"/>
        <v>0.93325430079699112</v>
      </c>
      <c r="F117" s="23">
        <f t="shared" si="7"/>
        <v>10.715193052376064</v>
      </c>
      <c r="G117" s="276">
        <f t="shared" si="5"/>
        <v>10.715193052376064</v>
      </c>
      <c r="H117">
        <f t="shared" si="8"/>
        <v>10.715193052376064</v>
      </c>
      <c r="I117" s="14"/>
      <c r="O117" s="1"/>
      <c r="P117">
        <f t="shared" si="9"/>
        <v>0</v>
      </c>
      <c r="Q117" s="176"/>
      <c r="R117" s="176"/>
      <c r="S117" s="176"/>
      <c r="T117" s="176"/>
      <c r="U117" s="176"/>
      <c r="V117" s="176"/>
      <c r="W117" s="176"/>
      <c r="X117" s="176"/>
      <c r="Y117" s="176"/>
      <c r="Z117" s="176"/>
      <c r="AA117" s="176"/>
      <c r="AB117" s="176"/>
      <c r="AC117" s="176"/>
      <c r="AD117" s="176"/>
      <c r="AE117" s="176"/>
      <c r="AF117" s="176"/>
    </row>
    <row r="118" spans="3:32" ht="15.75">
      <c r="C118" s="256">
        <f>Temperaturverlauf!J90</f>
        <v>99</v>
      </c>
      <c r="D118" s="267">
        <f>Temperaturverlauf!I90</f>
        <v>1</v>
      </c>
      <c r="E118" s="2">
        <f t="shared" si="6"/>
        <v>1.2589254117941668</v>
      </c>
      <c r="F118" s="23">
        <f t="shared" si="7"/>
        <v>7.9432823472428176</v>
      </c>
      <c r="G118" s="276">
        <f t="shared" si="5"/>
        <v>7.9432823472428176</v>
      </c>
      <c r="H118">
        <f t="shared" si="8"/>
        <v>7.9432823472428176</v>
      </c>
      <c r="I118" s="14"/>
      <c r="O118" s="1"/>
      <c r="P118">
        <f t="shared" si="9"/>
        <v>0</v>
      </c>
      <c r="Q118" s="176"/>
      <c r="R118" s="176"/>
      <c r="S118" s="176"/>
      <c r="T118" s="176"/>
      <c r="U118" s="176"/>
      <c r="V118" s="176"/>
      <c r="W118" s="176"/>
      <c r="X118" s="176"/>
      <c r="Y118" s="176"/>
      <c r="Z118" s="176"/>
      <c r="AA118" s="176"/>
      <c r="AB118" s="176"/>
      <c r="AC118" s="176"/>
      <c r="AD118" s="176"/>
      <c r="AE118" s="176"/>
      <c r="AF118" s="176"/>
    </row>
    <row r="119" spans="3:32" ht="15.75">
      <c r="C119" s="256">
        <f>Temperaturverlauf!J91</f>
        <v>97.9</v>
      </c>
      <c r="D119" s="267">
        <f>Temperaturverlauf!I91</f>
        <v>1</v>
      </c>
      <c r="E119" s="2">
        <f t="shared" si="6"/>
        <v>1.6218100973589276</v>
      </c>
      <c r="F119" s="23">
        <f t="shared" si="7"/>
        <v>6.1659500186148311</v>
      </c>
      <c r="G119" s="276">
        <f t="shared" si="5"/>
        <v>6.1659500186148311</v>
      </c>
      <c r="H119">
        <f t="shared" si="8"/>
        <v>6.1659500186148311</v>
      </c>
      <c r="I119" s="14"/>
      <c r="O119" s="1"/>
      <c r="P119">
        <f t="shared" si="9"/>
        <v>0</v>
      </c>
      <c r="Q119" s="176"/>
      <c r="R119" s="176"/>
      <c r="S119" s="176"/>
      <c r="T119" s="176"/>
      <c r="U119" s="176"/>
      <c r="V119" s="176"/>
      <c r="W119" s="176"/>
      <c r="X119" s="176"/>
      <c r="Y119" s="176"/>
      <c r="Z119" s="176"/>
      <c r="AA119" s="176"/>
      <c r="AB119" s="176"/>
      <c r="AC119" s="176"/>
      <c r="AD119" s="176"/>
      <c r="AE119" s="176"/>
      <c r="AF119" s="176"/>
    </row>
    <row r="120" spans="3:32" ht="15.75">
      <c r="C120" s="256">
        <f>Temperaturverlauf!J92</f>
        <v>96.6</v>
      </c>
      <c r="D120" s="267">
        <f>Temperaturverlauf!I92</f>
        <v>1</v>
      </c>
      <c r="E120" s="2">
        <f t="shared" si="6"/>
        <v>2.1877616239495548</v>
      </c>
      <c r="F120" s="23">
        <f t="shared" si="7"/>
        <v>4.5708818961487454</v>
      </c>
      <c r="G120" s="276">
        <f t="shared" si="5"/>
        <v>4.5708818961487454</v>
      </c>
      <c r="H120">
        <f t="shared" si="8"/>
        <v>4.5708818961487454</v>
      </c>
      <c r="I120" s="14"/>
      <c r="O120" s="1"/>
      <c r="P120">
        <f t="shared" si="9"/>
        <v>0</v>
      </c>
      <c r="Q120" s="176"/>
      <c r="R120" s="176"/>
      <c r="S120" s="176"/>
      <c r="T120" s="176"/>
      <c r="U120" s="176"/>
      <c r="V120" s="176"/>
      <c r="W120" s="176"/>
      <c r="X120" s="176"/>
      <c r="Y120" s="176"/>
      <c r="Z120" s="176"/>
      <c r="AA120" s="176"/>
      <c r="AB120" s="176"/>
      <c r="AC120" s="176"/>
      <c r="AD120" s="176"/>
      <c r="AE120" s="176"/>
      <c r="AF120" s="176"/>
    </row>
    <row r="121" spans="3:32" ht="15.75">
      <c r="C121" s="256">
        <f>Temperaturverlauf!J93</f>
        <v>95.3</v>
      </c>
      <c r="D121" s="267">
        <f>Temperaturverlauf!I93</f>
        <v>1</v>
      </c>
      <c r="E121" s="2">
        <f t="shared" si="6"/>
        <v>2.9512092266663874</v>
      </c>
      <c r="F121" s="23">
        <f t="shared" si="7"/>
        <v>3.3884415613920233</v>
      </c>
      <c r="G121" s="276">
        <f t="shared" si="5"/>
        <v>3.3884415613920233</v>
      </c>
      <c r="H121">
        <f t="shared" si="8"/>
        <v>3.3884415613920233</v>
      </c>
      <c r="I121" s="14"/>
      <c r="O121" s="1"/>
      <c r="P121">
        <f t="shared" si="9"/>
        <v>0</v>
      </c>
      <c r="Q121" s="176"/>
      <c r="R121" s="176"/>
      <c r="S121" s="176"/>
      <c r="T121" s="176"/>
      <c r="U121" s="176"/>
      <c r="V121" s="176"/>
      <c r="W121" s="176"/>
      <c r="X121" s="176"/>
      <c r="Y121" s="176"/>
      <c r="Z121" s="176"/>
      <c r="AA121" s="176"/>
      <c r="AB121" s="176"/>
      <c r="AC121" s="176"/>
      <c r="AD121" s="176"/>
      <c r="AE121" s="176"/>
      <c r="AF121" s="176"/>
    </row>
    <row r="122" spans="3:32" ht="15.75">
      <c r="C122" s="256">
        <f>Temperaturverlauf!J94</f>
        <v>94</v>
      </c>
      <c r="D122" s="267">
        <f>Temperaturverlauf!I94</f>
        <v>1</v>
      </c>
      <c r="E122" s="2">
        <f t="shared" si="6"/>
        <v>3.9810717055349718</v>
      </c>
      <c r="F122" s="23">
        <f t="shared" si="7"/>
        <v>2.5118864315095806</v>
      </c>
      <c r="G122" s="276">
        <f t="shared" si="5"/>
        <v>2.5118864315095806</v>
      </c>
      <c r="H122">
        <f t="shared" si="8"/>
        <v>2.5118864315095806</v>
      </c>
      <c r="I122" s="14"/>
      <c r="O122" s="1"/>
      <c r="P122">
        <f t="shared" si="9"/>
        <v>0</v>
      </c>
      <c r="Q122" s="176"/>
      <c r="R122" s="176"/>
      <c r="S122" s="176"/>
      <c r="T122" s="176"/>
      <c r="U122" s="176"/>
      <c r="V122" s="176"/>
      <c r="W122" s="176"/>
      <c r="X122" s="176"/>
      <c r="Y122" s="176"/>
      <c r="Z122" s="176"/>
      <c r="AA122" s="176"/>
      <c r="AB122" s="176"/>
      <c r="AC122" s="176"/>
      <c r="AD122" s="176"/>
      <c r="AE122" s="176"/>
      <c r="AF122" s="176"/>
    </row>
    <row r="123" spans="3:32" ht="15.75">
      <c r="C123" s="256">
        <f>Temperaturverlauf!J95</f>
        <v>92.5</v>
      </c>
      <c r="D123" s="267">
        <f>Temperaturverlauf!I95</f>
        <v>1</v>
      </c>
      <c r="E123" s="2">
        <f t="shared" si="6"/>
        <v>5.6234132519034903</v>
      </c>
      <c r="F123" s="23">
        <f t="shared" si="7"/>
        <v>1.778279410038923</v>
      </c>
      <c r="G123" s="276">
        <f t="shared" si="5"/>
        <v>1.778279410038923</v>
      </c>
      <c r="H123">
        <f t="shared" si="8"/>
        <v>1.778279410038923</v>
      </c>
      <c r="I123" s="14"/>
      <c r="O123" s="1"/>
      <c r="P123">
        <f t="shared" si="9"/>
        <v>0</v>
      </c>
      <c r="Q123" s="176"/>
      <c r="R123" s="176"/>
      <c r="S123" s="176"/>
      <c r="T123" s="176"/>
      <c r="U123" s="176"/>
      <c r="V123" s="176"/>
      <c r="W123" s="176"/>
      <c r="X123" s="176"/>
      <c r="Y123" s="176"/>
      <c r="Z123" s="176"/>
      <c r="AA123" s="176"/>
      <c r="AB123" s="176"/>
      <c r="AC123" s="176"/>
      <c r="AD123" s="176"/>
      <c r="AE123" s="176"/>
      <c r="AF123" s="176"/>
    </row>
    <row r="124" spans="3:32" ht="15.75">
      <c r="C124" s="256">
        <f>Temperaturverlauf!J96</f>
        <v>91.2</v>
      </c>
      <c r="D124" s="267">
        <f>Temperaturverlauf!I96</f>
        <v>1</v>
      </c>
      <c r="E124" s="2">
        <f t="shared" si="6"/>
        <v>7.585775750291833</v>
      </c>
      <c r="F124" s="23">
        <f t="shared" si="7"/>
        <v>1.3182567385564079</v>
      </c>
      <c r="G124" s="276">
        <f t="shared" si="5"/>
        <v>1.3182567385564079</v>
      </c>
      <c r="H124">
        <f t="shared" si="8"/>
        <v>1.3182567385564079</v>
      </c>
      <c r="I124" s="14"/>
      <c r="O124" s="1"/>
      <c r="P124">
        <f t="shared" si="9"/>
        <v>0</v>
      </c>
      <c r="Q124" s="176"/>
      <c r="R124" s="176"/>
      <c r="S124" s="176"/>
      <c r="T124" s="176"/>
      <c r="U124" s="176"/>
      <c r="V124" s="176"/>
      <c r="W124" s="176"/>
      <c r="X124" s="176"/>
      <c r="Y124" s="176"/>
      <c r="Z124" s="176"/>
      <c r="AA124" s="176"/>
      <c r="AB124" s="176"/>
      <c r="AC124" s="176"/>
      <c r="AD124" s="176"/>
      <c r="AE124" s="176"/>
      <c r="AF124" s="176"/>
    </row>
    <row r="125" spans="3:32" ht="15.75">
      <c r="C125" s="256">
        <f>Temperaturverlauf!J97</f>
        <v>89.8</v>
      </c>
      <c r="D125" s="267">
        <f>Temperaturverlauf!I97</f>
        <v>1</v>
      </c>
      <c r="E125" s="2">
        <f t="shared" si="6"/>
        <v>10.471285480509003</v>
      </c>
      <c r="F125" s="23">
        <f t="shared" si="7"/>
        <v>0.95499258602143522</v>
      </c>
      <c r="G125" s="276">
        <f t="shared" si="5"/>
        <v>0.95499258602143522</v>
      </c>
      <c r="H125">
        <f t="shared" si="8"/>
        <v>0.95499258602143522</v>
      </c>
      <c r="I125" s="14"/>
      <c r="O125" s="1"/>
      <c r="P125">
        <f t="shared" si="9"/>
        <v>0</v>
      </c>
      <c r="Q125" s="176"/>
      <c r="R125" s="176"/>
      <c r="S125" s="176"/>
      <c r="T125" s="176"/>
      <c r="U125" s="176"/>
      <c r="V125" s="176"/>
      <c r="W125" s="176"/>
      <c r="X125" s="176"/>
      <c r="Y125" s="176"/>
      <c r="Z125" s="176"/>
      <c r="AA125" s="176"/>
      <c r="AB125" s="176"/>
      <c r="AC125" s="176"/>
      <c r="AD125" s="176"/>
      <c r="AE125" s="176"/>
      <c r="AF125" s="176"/>
    </row>
    <row r="126" spans="3:32" ht="15.75">
      <c r="C126" s="256">
        <f>Temperaturverlauf!J98</f>
        <v>88.4</v>
      </c>
      <c r="D126" s="267">
        <f>Temperaturverlauf!I98</f>
        <v>1</v>
      </c>
      <c r="E126" s="2">
        <f t="shared" si="6"/>
        <v>14.454397707459256</v>
      </c>
      <c r="F126" s="23">
        <f t="shared" si="7"/>
        <v>0.69183097091893742</v>
      </c>
      <c r="G126" s="276">
        <f t="shared" si="5"/>
        <v>0.69183097091893742</v>
      </c>
      <c r="H126">
        <f t="shared" si="8"/>
        <v>0.69183097091893742</v>
      </c>
      <c r="I126" s="14"/>
      <c r="O126" s="1"/>
      <c r="P126">
        <f t="shared" si="9"/>
        <v>0</v>
      </c>
      <c r="Q126" s="176"/>
      <c r="R126" s="176"/>
      <c r="S126" s="176"/>
      <c r="T126" s="176"/>
      <c r="U126" s="176"/>
      <c r="V126" s="176"/>
      <c r="W126" s="176"/>
      <c r="X126" s="176"/>
      <c r="Y126" s="176"/>
      <c r="Z126" s="176"/>
      <c r="AA126" s="176"/>
      <c r="AB126" s="176"/>
      <c r="AC126" s="176"/>
      <c r="AD126" s="176"/>
      <c r="AE126" s="176"/>
      <c r="AF126" s="176"/>
    </row>
    <row r="127" spans="3:32" ht="15.75">
      <c r="C127" s="256">
        <f>Temperaturverlauf!J99</f>
        <v>87</v>
      </c>
      <c r="D127" s="267">
        <f>Temperaturverlauf!I99</f>
        <v>1</v>
      </c>
      <c r="E127" s="2">
        <f t="shared" si="6"/>
        <v>19.952623149688797</v>
      </c>
      <c r="F127" s="23">
        <f t="shared" si="7"/>
        <v>0.50118723362727224</v>
      </c>
      <c r="G127" s="276">
        <f t="shared" si="5"/>
        <v>0.50118723362727224</v>
      </c>
      <c r="H127">
        <f t="shared" si="8"/>
        <v>0.50118723362727224</v>
      </c>
      <c r="I127" s="14"/>
      <c r="O127" s="1"/>
      <c r="P127">
        <f t="shared" si="9"/>
        <v>0</v>
      </c>
      <c r="Q127" s="176"/>
      <c r="R127" s="176"/>
      <c r="S127" s="176"/>
      <c r="T127" s="176"/>
      <c r="U127" s="176"/>
      <c r="V127" s="176"/>
      <c r="W127" s="176"/>
      <c r="X127" s="176"/>
      <c r="Y127" s="176"/>
      <c r="Z127" s="176"/>
      <c r="AA127" s="176"/>
      <c r="AB127" s="176"/>
      <c r="AC127" s="176"/>
      <c r="AD127" s="176"/>
      <c r="AE127" s="176"/>
      <c r="AF127" s="176"/>
    </row>
    <row r="128" spans="3:32" ht="15.75">
      <c r="C128" s="256">
        <f>Temperaturverlauf!J100</f>
        <v>85.6</v>
      </c>
      <c r="D128" s="267">
        <f>Temperaturverlauf!I100</f>
        <v>1</v>
      </c>
      <c r="E128" s="2">
        <f t="shared" si="6"/>
        <v>27.542287033381701</v>
      </c>
      <c r="F128" s="23">
        <f t="shared" si="7"/>
        <v>0.36307805477010086</v>
      </c>
      <c r="G128" s="276">
        <f t="shared" si="5"/>
        <v>0.36307805477010086</v>
      </c>
      <c r="H128">
        <f t="shared" si="8"/>
        <v>0.36307805477010086</v>
      </c>
      <c r="I128" s="14"/>
      <c r="O128" s="1"/>
      <c r="P128">
        <f t="shared" si="9"/>
        <v>0</v>
      </c>
      <c r="Q128" s="176"/>
      <c r="R128" s="176"/>
      <c r="S128" s="176"/>
      <c r="T128" s="176"/>
      <c r="U128" s="176"/>
      <c r="V128" s="176"/>
      <c r="W128" s="176"/>
      <c r="X128" s="176"/>
      <c r="Y128" s="176"/>
      <c r="Z128" s="176"/>
      <c r="AA128" s="176"/>
      <c r="AB128" s="176"/>
      <c r="AC128" s="176"/>
      <c r="AD128" s="176"/>
      <c r="AE128" s="176"/>
      <c r="AF128" s="176"/>
    </row>
    <row r="129" spans="3:32" ht="15.75">
      <c r="C129" s="256">
        <f>Temperaturverlauf!J101</f>
        <v>84.1</v>
      </c>
      <c r="D129" s="267">
        <f>Temperaturverlauf!I101</f>
        <v>1</v>
      </c>
      <c r="E129" s="2">
        <f t="shared" si="6"/>
        <v>38.90451449942811</v>
      </c>
      <c r="F129" s="23">
        <f t="shared" si="7"/>
        <v>0.25703957827688606</v>
      </c>
      <c r="G129" s="276">
        <f t="shared" si="5"/>
        <v>0.25703957827688606</v>
      </c>
      <c r="H129">
        <f t="shared" si="8"/>
        <v>0.25703957827688606</v>
      </c>
      <c r="I129" s="14"/>
      <c r="O129" s="1"/>
      <c r="P129">
        <f t="shared" si="9"/>
        <v>0</v>
      </c>
      <c r="Q129" s="176"/>
      <c r="R129" s="176"/>
      <c r="S129" s="176"/>
      <c r="T129" s="176"/>
      <c r="U129" s="176"/>
      <c r="V129" s="176"/>
      <c r="W129" s="176"/>
      <c r="X129" s="176"/>
      <c r="Y129" s="176"/>
      <c r="Z129" s="176"/>
      <c r="AA129" s="176"/>
      <c r="AB129" s="176"/>
      <c r="AC129" s="176"/>
      <c r="AD129" s="176"/>
      <c r="AE129" s="176"/>
      <c r="AF129" s="176"/>
    </row>
    <row r="130" spans="3:32" ht="15.75">
      <c r="C130" s="256">
        <f>Temperaturverlauf!J102</f>
        <v>82.8</v>
      </c>
      <c r="D130" s="267">
        <f>Temperaturverlauf!I102</f>
        <v>1</v>
      </c>
      <c r="E130" s="2">
        <f t="shared" si="6"/>
        <v>52.480746024977307</v>
      </c>
      <c r="F130" s="23">
        <f t="shared" si="7"/>
        <v>0.19054607179632455</v>
      </c>
      <c r="G130" s="276">
        <f t="shared" si="5"/>
        <v>0.19054607179632455</v>
      </c>
      <c r="H130">
        <f t="shared" si="8"/>
        <v>0.19054607179632455</v>
      </c>
      <c r="I130" s="14"/>
      <c r="O130" s="1"/>
      <c r="P130">
        <f t="shared" si="9"/>
        <v>0</v>
      </c>
      <c r="Q130" s="176"/>
      <c r="R130" s="176"/>
      <c r="S130" s="176"/>
      <c r="T130" s="176"/>
      <c r="U130" s="176"/>
      <c r="V130" s="176"/>
      <c r="W130" s="176"/>
      <c r="X130" s="176"/>
      <c r="Y130" s="176"/>
      <c r="Z130" s="176"/>
      <c r="AA130" s="176"/>
      <c r="AB130" s="176"/>
      <c r="AC130" s="176"/>
      <c r="AD130" s="176"/>
      <c r="AE130" s="176"/>
      <c r="AF130" s="176"/>
    </row>
    <row r="131" spans="3:32" ht="15.75">
      <c r="C131" s="256">
        <f>Temperaturverlauf!J103</f>
        <v>81.400000000000006</v>
      </c>
      <c r="D131" s="267">
        <f>Temperaturverlauf!I103</f>
        <v>1</v>
      </c>
      <c r="E131" s="2">
        <f t="shared" si="6"/>
        <v>72.443596007498925</v>
      </c>
      <c r="F131" s="23">
        <f t="shared" si="7"/>
        <v>0.13803842646028863</v>
      </c>
      <c r="G131" s="276">
        <f t="shared" si="5"/>
        <v>0.13803842646028863</v>
      </c>
      <c r="H131">
        <f t="shared" si="8"/>
        <v>0.13803842646028863</v>
      </c>
      <c r="I131" s="14"/>
      <c r="O131" s="1"/>
      <c r="P131">
        <f t="shared" si="9"/>
        <v>0</v>
      </c>
      <c r="Q131" s="176"/>
      <c r="R131" s="176"/>
      <c r="S131" s="176"/>
      <c r="T131" s="176"/>
      <c r="U131" s="176"/>
      <c r="V131" s="176"/>
      <c r="W131" s="176"/>
      <c r="X131" s="176"/>
      <c r="Y131" s="176"/>
      <c r="Z131" s="176"/>
      <c r="AA131" s="176"/>
      <c r="AB131" s="176"/>
      <c r="AC131" s="176"/>
      <c r="AD131" s="176"/>
      <c r="AE131" s="176"/>
      <c r="AF131" s="176"/>
    </row>
    <row r="132" spans="3:32" ht="15.75">
      <c r="C132" s="256">
        <f>Temperaturverlauf!J104</f>
        <v>80.2</v>
      </c>
      <c r="D132" s="267">
        <f>Temperaturverlauf!I104</f>
        <v>1</v>
      </c>
      <c r="E132" s="2">
        <f t="shared" si="6"/>
        <v>95.499258602143556</v>
      </c>
      <c r="F132" s="23">
        <f t="shared" si="7"/>
        <v>0.10471285480509</v>
      </c>
      <c r="G132" s="276">
        <f t="shared" si="5"/>
        <v>0.10471285480509</v>
      </c>
      <c r="H132">
        <f t="shared" si="8"/>
        <v>0.10471285480509</v>
      </c>
      <c r="I132" s="14"/>
      <c r="O132" s="1"/>
      <c r="P132">
        <f t="shared" si="9"/>
        <v>0</v>
      </c>
      <c r="Q132" s="176"/>
      <c r="R132" s="176"/>
      <c r="S132" s="176"/>
      <c r="T132" s="176"/>
      <c r="U132" s="176"/>
      <c r="V132" s="176"/>
      <c r="W132" s="176"/>
      <c r="X132" s="176"/>
      <c r="Y132" s="176"/>
      <c r="Z132" s="176"/>
      <c r="AA132" s="176"/>
      <c r="AB132" s="176"/>
      <c r="AC132" s="176"/>
      <c r="AD132" s="176"/>
      <c r="AE132" s="176"/>
      <c r="AF132" s="176"/>
    </row>
    <row r="133" spans="3:32" ht="15.75">
      <c r="C133" s="256">
        <f>Temperaturverlauf!J105</f>
        <v>78.7</v>
      </c>
      <c r="D133" s="267">
        <f>Temperaturverlauf!I105</f>
        <v>1</v>
      </c>
      <c r="E133" s="2">
        <f t="shared" si="6"/>
        <v>134.89628825916526</v>
      </c>
      <c r="F133" s="23">
        <f t="shared" si="7"/>
        <v>7.4131024130091802E-2</v>
      </c>
      <c r="G133" s="276">
        <f t="shared" si="5"/>
        <v>7.4131024130091802E-2</v>
      </c>
      <c r="H133">
        <f t="shared" si="8"/>
        <v>7.4131024130091802E-2</v>
      </c>
      <c r="I133" s="14"/>
      <c r="O133" s="1"/>
      <c r="P133">
        <f t="shared" si="9"/>
        <v>0</v>
      </c>
      <c r="Q133" s="176"/>
      <c r="R133" s="176"/>
      <c r="S133" s="176"/>
      <c r="T133" s="176"/>
      <c r="U133" s="176"/>
      <c r="V133" s="176"/>
      <c r="W133" s="176"/>
      <c r="X133" s="176"/>
      <c r="Y133" s="176"/>
      <c r="Z133" s="176"/>
      <c r="AA133" s="176"/>
      <c r="AB133" s="176"/>
      <c r="AC133" s="176"/>
      <c r="AD133" s="176"/>
      <c r="AE133" s="176"/>
      <c r="AF133" s="176"/>
    </row>
    <row r="134" spans="3:32" ht="15.75">
      <c r="C134" s="256">
        <f>Temperaturverlauf!J106</f>
        <v>77.5</v>
      </c>
      <c r="D134" s="267">
        <f>Temperaturverlauf!I106</f>
        <v>1</v>
      </c>
      <c r="E134" s="2">
        <f t="shared" si="6"/>
        <v>177.82794100389236</v>
      </c>
      <c r="F134" s="23">
        <f t="shared" si="7"/>
        <v>5.6234132519034884E-2</v>
      </c>
      <c r="G134" s="276">
        <f t="shared" si="5"/>
        <v>5.6234132519034884E-2</v>
      </c>
      <c r="H134">
        <f t="shared" si="8"/>
        <v>5.6234132519034884E-2</v>
      </c>
      <c r="I134" s="14"/>
      <c r="O134" s="1"/>
      <c r="P134">
        <f t="shared" si="9"/>
        <v>0</v>
      </c>
      <c r="Q134" s="176"/>
      <c r="R134" s="176"/>
      <c r="S134" s="176"/>
      <c r="T134" s="176"/>
      <c r="U134" s="176"/>
      <c r="V134" s="176"/>
      <c r="W134" s="176"/>
      <c r="X134" s="176"/>
      <c r="Y134" s="176"/>
      <c r="Z134" s="176"/>
      <c r="AA134" s="176"/>
      <c r="AB134" s="176"/>
      <c r="AC134" s="176"/>
      <c r="AD134" s="176"/>
      <c r="AE134" s="176"/>
      <c r="AF134" s="176"/>
    </row>
    <row r="135" spans="3:32" ht="15.75">
      <c r="C135" s="256">
        <f>Temperaturverlauf!J107</f>
        <v>76.2</v>
      </c>
      <c r="D135" s="267">
        <f>Temperaturverlauf!I107</f>
        <v>1</v>
      </c>
      <c r="E135" s="2">
        <f t="shared" si="6"/>
        <v>239.88329190194895</v>
      </c>
      <c r="F135" s="23">
        <f t="shared" si="7"/>
        <v>4.1686938347033554E-2</v>
      </c>
      <c r="G135" s="276">
        <f t="shared" si="5"/>
        <v>4.1686938347033554E-2</v>
      </c>
      <c r="H135">
        <f t="shared" si="8"/>
        <v>4.1686938347033554E-2</v>
      </c>
      <c r="I135" s="14"/>
      <c r="O135" s="1"/>
      <c r="P135">
        <f t="shared" si="9"/>
        <v>0</v>
      </c>
      <c r="Q135" s="176"/>
      <c r="R135" s="176"/>
      <c r="S135" s="176"/>
      <c r="T135" s="176"/>
      <c r="U135" s="176"/>
      <c r="V135" s="176"/>
      <c r="W135" s="176"/>
      <c r="X135" s="176"/>
      <c r="Y135" s="176"/>
      <c r="Z135" s="176"/>
      <c r="AA135" s="176"/>
      <c r="AB135" s="176"/>
      <c r="AC135" s="176"/>
      <c r="AD135" s="176"/>
      <c r="AE135" s="176"/>
      <c r="AF135" s="176"/>
    </row>
    <row r="136" spans="3:32" ht="15.75">
      <c r="C136" s="256">
        <f>Temperaturverlauf!J108</f>
        <v>75</v>
      </c>
      <c r="D136" s="267">
        <f>Temperaturverlauf!I108</f>
        <v>1</v>
      </c>
      <c r="E136" s="2">
        <f t="shared" si="6"/>
        <v>316.22776601683802</v>
      </c>
      <c r="F136" s="23">
        <f t="shared" si="7"/>
        <v>3.1622776601683784E-2</v>
      </c>
      <c r="G136" s="276">
        <f t="shared" si="5"/>
        <v>3.1622776601683784E-2</v>
      </c>
      <c r="H136">
        <f t="shared" si="8"/>
        <v>3.1622776601683784E-2</v>
      </c>
      <c r="I136" s="14"/>
      <c r="O136" s="1"/>
      <c r="P136">
        <f t="shared" si="9"/>
        <v>0</v>
      </c>
      <c r="Q136" s="176"/>
      <c r="R136" s="176"/>
      <c r="S136" s="176"/>
      <c r="T136" s="176"/>
      <c r="U136" s="176"/>
      <c r="V136" s="176"/>
      <c r="W136" s="176"/>
      <c r="X136" s="176"/>
      <c r="Y136" s="176"/>
      <c r="Z136" s="176"/>
      <c r="AA136" s="176"/>
      <c r="AB136" s="176"/>
      <c r="AC136" s="176"/>
      <c r="AD136" s="176"/>
      <c r="AE136" s="176"/>
      <c r="AF136" s="176"/>
    </row>
    <row r="137" spans="3:32" ht="15.75">
      <c r="C137" s="256">
        <f>Temperaturverlauf!J109</f>
        <v>73.8</v>
      </c>
      <c r="D137" s="267">
        <f>Temperaturverlauf!I109</f>
        <v>1</v>
      </c>
      <c r="E137" s="2">
        <f t="shared" si="6"/>
        <v>416.86938347033583</v>
      </c>
      <c r="F137" s="23">
        <f t="shared" si="7"/>
        <v>2.398832919019488E-2</v>
      </c>
      <c r="G137" s="276">
        <f t="shared" si="5"/>
        <v>2.398832919019488E-2</v>
      </c>
      <c r="H137">
        <f t="shared" si="8"/>
        <v>2.398832919019488E-2</v>
      </c>
      <c r="I137" s="14"/>
      <c r="O137" s="1"/>
      <c r="P137">
        <f t="shared" si="9"/>
        <v>0</v>
      </c>
      <c r="Q137" s="176"/>
      <c r="R137" s="176"/>
      <c r="S137" s="176"/>
      <c r="T137" s="176"/>
      <c r="U137" s="176"/>
      <c r="V137" s="176"/>
      <c r="W137" s="176"/>
      <c r="X137" s="176"/>
      <c r="Y137" s="176"/>
      <c r="Z137" s="176"/>
      <c r="AA137" s="176"/>
      <c r="AB137" s="176"/>
      <c r="AC137" s="176"/>
      <c r="AD137" s="176"/>
      <c r="AE137" s="176"/>
      <c r="AF137" s="176"/>
    </row>
    <row r="138" spans="3:32" ht="15.75">
      <c r="C138" s="256">
        <f>Temperaturverlauf!J110</f>
        <v>72.5</v>
      </c>
      <c r="D138" s="267">
        <f>Temperaturverlauf!I110</f>
        <v>1</v>
      </c>
      <c r="E138" s="2">
        <f t="shared" si="6"/>
        <v>562.34132519034915</v>
      </c>
      <c r="F138" s="23">
        <f t="shared" si="7"/>
        <v>1.7782794100389226E-2</v>
      </c>
      <c r="G138" s="276">
        <f t="shared" si="5"/>
        <v>1.7782794100389226E-2</v>
      </c>
      <c r="H138">
        <f t="shared" si="8"/>
        <v>1.7782794100389226E-2</v>
      </c>
      <c r="I138" s="14"/>
      <c r="O138" s="1"/>
      <c r="P138">
        <f t="shared" si="9"/>
        <v>0</v>
      </c>
      <c r="Q138" s="176"/>
      <c r="R138" s="176"/>
      <c r="S138" s="176"/>
      <c r="T138" s="176"/>
      <c r="U138" s="176"/>
      <c r="V138" s="176"/>
      <c r="W138" s="176"/>
      <c r="X138" s="176"/>
      <c r="Y138" s="176"/>
      <c r="Z138" s="176"/>
      <c r="AA138" s="176"/>
      <c r="AB138" s="176"/>
      <c r="AC138" s="176"/>
      <c r="AD138" s="176"/>
      <c r="AE138" s="176"/>
      <c r="AF138" s="176"/>
    </row>
    <row r="139" spans="3:32" ht="15.75">
      <c r="C139" s="256">
        <f>Temperaturverlauf!J111</f>
        <v>71.3</v>
      </c>
      <c r="D139" s="267">
        <f>Temperaturverlauf!I111</f>
        <v>1</v>
      </c>
      <c r="E139" s="2">
        <f t="shared" si="6"/>
        <v>741.31024130091816</v>
      </c>
      <c r="F139" s="23">
        <f t="shared" si="7"/>
        <v>1.3489628825916524E-2</v>
      </c>
      <c r="G139" s="276">
        <f t="shared" si="5"/>
        <v>1.3489628825916524E-2</v>
      </c>
      <c r="H139">
        <f t="shared" si="8"/>
        <v>1.3489628825916524E-2</v>
      </c>
      <c r="I139" s="14"/>
      <c r="O139" s="1"/>
      <c r="P139">
        <f t="shared" si="9"/>
        <v>0</v>
      </c>
      <c r="Q139" s="176"/>
      <c r="R139" s="176"/>
      <c r="S139" s="176"/>
      <c r="T139" s="176"/>
      <c r="U139" s="176"/>
      <c r="V139" s="176"/>
      <c r="W139" s="176"/>
      <c r="X139" s="176"/>
      <c r="Y139" s="176"/>
      <c r="Z139" s="176"/>
      <c r="AA139" s="176"/>
      <c r="AB139" s="176"/>
      <c r="AC139" s="176"/>
      <c r="AD139" s="176"/>
      <c r="AE139" s="176"/>
      <c r="AF139" s="176"/>
    </row>
    <row r="140" spans="3:32" ht="15.75">
      <c r="C140" s="256">
        <f>Temperaturverlauf!J112</f>
        <v>70.2</v>
      </c>
      <c r="D140" s="267">
        <f>Temperaturverlauf!I112</f>
        <v>1</v>
      </c>
      <c r="E140" s="2">
        <f t="shared" si="6"/>
        <v>954.99258602143573</v>
      </c>
      <c r="F140" s="23">
        <f t="shared" si="7"/>
        <v>1.0471285480508997E-2</v>
      </c>
      <c r="G140" s="276">
        <f t="shared" si="5"/>
        <v>1.0471285480508997E-2</v>
      </c>
      <c r="H140">
        <f t="shared" si="8"/>
        <v>1.0471285480508997E-2</v>
      </c>
      <c r="I140" s="14"/>
      <c r="O140" s="1"/>
      <c r="P140">
        <f t="shared" si="9"/>
        <v>0</v>
      </c>
      <c r="Q140" s="176"/>
      <c r="R140" s="176"/>
      <c r="S140" s="176"/>
      <c r="T140" s="176"/>
      <c r="U140" s="176"/>
      <c r="V140" s="176"/>
      <c r="W140" s="176"/>
      <c r="X140" s="176"/>
      <c r="Y140" s="176"/>
      <c r="Z140" s="176"/>
      <c r="AA140" s="176"/>
      <c r="AB140" s="176"/>
      <c r="AC140" s="176"/>
      <c r="AD140" s="176"/>
      <c r="AE140" s="176"/>
      <c r="AF140" s="176"/>
    </row>
    <row r="141" spans="3:32" ht="15.75">
      <c r="C141" s="256">
        <f>Temperaturverlauf!J113</f>
        <v>69</v>
      </c>
      <c r="D141" s="267">
        <f>Temperaturverlauf!I113</f>
        <v>1</v>
      </c>
      <c r="E141" s="2">
        <f t="shared" si="6"/>
        <v>1258.9254117941678</v>
      </c>
      <c r="F141" s="23">
        <f t="shared" si="7"/>
        <v>7.9432823472428121E-3</v>
      </c>
      <c r="G141" s="276">
        <f t="shared" si="5"/>
        <v>7.9432823472428121E-3</v>
      </c>
      <c r="H141">
        <f t="shared" si="8"/>
        <v>7.9432823472428121E-3</v>
      </c>
      <c r="I141" s="14"/>
      <c r="O141" s="1"/>
      <c r="P141">
        <f t="shared" si="9"/>
        <v>0</v>
      </c>
      <c r="Q141" s="176"/>
      <c r="R141" s="176"/>
      <c r="S141" s="176"/>
      <c r="T141" s="176"/>
      <c r="U141" s="176"/>
      <c r="V141" s="176"/>
      <c r="W141" s="176"/>
      <c r="X141" s="176"/>
      <c r="Y141" s="176"/>
      <c r="Z141" s="176"/>
      <c r="AA141" s="176"/>
      <c r="AB141" s="176"/>
      <c r="AC141" s="176"/>
      <c r="AD141" s="176"/>
      <c r="AE141" s="176"/>
      <c r="AF141" s="176"/>
    </row>
    <row r="142" spans="3:32" ht="15.75">
      <c r="C142" s="256">
        <f>Temperaturverlauf!J114</f>
        <v>68</v>
      </c>
      <c r="D142" s="267">
        <f>Temperaturverlauf!I114</f>
        <v>1</v>
      </c>
      <c r="E142" s="2">
        <f t="shared" si="6"/>
        <v>1584.8931924611154</v>
      </c>
      <c r="F142" s="23">
        <f t="shared" si="7"/>
        <v>6.3095734448019251E-3</v>
      </c>
      <c r="G142" s="276">
        <f t="shared" si="5"/>
        <v>6.3095734448019251E-3</v>
      </c>
      <c r="H142">
        <f t="shared" si="8"/>
        <v>6.3095734448019251E-3</v>
      </c>
      <c r="I142" s="14"/>
      <c r="O142" s="1"/>
      <c r="P142">
        <f t="shared" si="9"/>
        <v>0</v>
      </c>
      <c r="Q142" s="176"/>
      <c r="R142" s="176"/>
      <c r="S142" s="176"/>
      <c r="T142" s="176"/>
      <c r="U142" s="176"/>
      <c r="V142" s="176"/>
      <c r="W142" s="176"/>
      <c r="X142" s="176"/>
      <c r="Y142" s="176"/>
      <c r="Z142" s="176"/>
      <c r="AA142" s="176"/>
      <c r="AB142" s="176"/>
      <c r="AC142" s="176"/>
      <c r="AD142" s="176"/>
      <c r="AE142" s="176"/>
      <c r="AF142" s="176"/>
    </row>
    <row r="143" spans="3:32" ht="15.75">
      <c r="C143" s="256">
        <f>Temperaturverlauf!J115</f>
        <v>66.900000000000006</v>
      </c>
      <c r="D143" s="267">
        <f>Temperaturverlauf!I115</f>
        <v>1</v>
      </c>
      <c r="E143" s="2">
        <f t="shared" si="6"/>
        <v>2041.7379446695279</v>
      </c>
      <c r="F143" s="23">
        <f t="shared" si="7"/>
        <v>4.8977881936844653E-3</v>
      </c>
      <c r="G143" s="276">
        <f t="shared" si="5"/>
        <v>4.8977881936844653E-3</v>
      </c>
      <c r="H143">
        <f t="shared" si="8"/>
        <v>4.8977881936844653E-3</v>
      </c>
      <c r="I143" s="14"/>
      <c r="O143" s="1"/>
      <c r="P143">
        <f t="shared" si="9"/>
        <v>0</v>
      </c>
      <c r="Q143" s="176"/>
      <c r="R143" s="176"/>
      <c r="S143" s="176"/>
      <c r="T143" s="176"/>
      <c r="U143" s="176"/>
      <c r="V143" s="176"/>
      <c r="W143" s="176"/>
      <c r="X143" s="176"/>
      <c r="Y143" s="176"/>
      <c r="Z143" s="176"/>
      <c r="AA143" s="176"/>
      <c r="AB143" s="176"/>
      <c r="AC143" s="176"/>
      <c r="AD143" s="176"/>
      <c r="AE143" s="176"/>
      <c r="AF143" s="176"/>
    </row>
    <row r="144" spans="3:32" ht="15.75">
      <c r="C144" s="256">
        <f>Temperaturverlauf!J116</f>
        <v>65.7</v>
      </c>
      <c r="D144" s="267">
        <f>Temperaturverlauf!I116</f>
        <v>1</v>
      </c>
      <c r="E144" s="2">
        <f t="shared" si="6"/>
        <v>2691.5348039269156</v>
      </c>
      <c r="F144" s="23">
        <f t="shared" si="7"/>
        <v>3.7153522909717253E-3</v>
      </c>
      <c r="G144" s="276">
        <f t="shared" si="5"/>
        <v>3.7153522909717253E-3</v>
      </c>
      <c r="H144">
        <f t="shared" si="8"/>
        <v>3.7153522909717253E-3</v>
      </c>
      <c r="I144" s="14"/>
      <c r="O144" s="1"/>
      <c r="P144">
        <f t="shared" si="9"/>
        <v>0</v>
      </c>
      <c r="Q144" s="176"/>
      <c r="R144" s="176"/>
      <c r="S144" s="176"/>
      <c r="T144" s="176"/>
      <c r="U144" s="176"/>
      <c r="V144" s="176"/>
      <c r="W144" s="176"/>
      <c r="X144" s="176"/>
      <c r="Y144" s="176"/>
      <c r="Z144" s="176"/>
      <c r="AA144" s="176"/>
      <c r="AB144" s="176"/>
      <c r="AC144" s="176"/>
      <c r="AD144" s="176"/>
      <c r="AE144" s="176"/>
      <c r="AF144" s="176"/>
    </row>
    <row r="145" spans="3:32" ht="15.75">
      <c r="C145" s="256">
        <f>Temperaturverlauf!J117</f>
        <v>64.7</v>
      </c>
      <c r="D145" s="267">
        <f>Temperaturverlauf!I117</f>
        <v>1</v>
      </c>
      <c r="E145" s="2">
        <f t="shared" si="6"/>
        <v>3388.4415613920246</v>
      </c>
      <c r="F145" s="23">
        <f t="shared" si="7"/>
        <v>2.9512092266663864E-3</v>
      </c>
      <c r="G145" s="276">
        <f t="shared" si="5"/>
        <v>2.9512092266663864E-3</v>
      </c>
      <c r="H145">
        <f t="shared" si="8"/>
        <v>2.9512092266663864E-3</v>
      </c>
      <c r="I145" s="14"/>
      <c r="O145" s="1"/>
      <c r="P145">
        <f t="shared" si="9"/>
        <v>0</v>
      </c>
      <c r="Q145" s="176"/>
      <c r="R145" s="176"/>
      <c r="S145" s="176"/>
      <c r="T145" s="176"/>
      <c r="U145" s="176"/>
      <c r="V145" s="176"/>
      <c r="W145" s="176"/>
      <c r="X145" s="176"/>
      <c r="Y145" s="176"/>
      <c r="Z145" s="176"/>
      <c r="AA145" s="176"/>
      <c r="AB145" s="176"/>
      <c r="AC145" s="176"/>
      <c r="AD145" s="176"/>
      <c r="AE145" s="176"/>
      <c r="AF145" s="176"/>
    </row>
    <row r="146" spans="3:32" ht="15.75">
      <c r="C146" s="256">
        <f>Temperaturverlauf!J118</f>
        <v>63.7</v>
      </c>
      <c r="D146" s="267">
        <f>Temperaturverlauf!I118</f>
        <v>1</v>
      </c>
      <c r="E146" s="2">
        <f t="shared" si="6"/>
        <v>4265.7951880159299</v>
      </c>
      <c r="F146" s="23">
        <f t="shared" si="7"/>
        <v>2.3442288153199204E-3</v>
      </c>
      <c r="G146" s="276">
        <f t="shared" si="5"/>
        <v>2.3442288153199204E-3</v>
      </c>
      <c r="H146">
        <f t="shared" si="8"/>
        <v>2.3442288153199204E-3</v>
      </c>
      <c r="I146" s="14"/>
      <c r="O146" s="1"/>
      <c r="P146">
        <f t="shared" si="9"/>
        <v>0</v>
      </c>
      <c r="Q146" s="176"/>
      <c r="R146" s="176"/>
      <c r="S146" s="176"/>
      <c r="T146" s="176"/>
      <c r="U146" s="176"/>
      <c r="V146" s="176"/>
      <c r="W146" s="176"/>
      <c r="X146" s="176"/>
      <c r="Y146" s="176"/>
      <c r="Z146" s="176"/>
      <c r="AA146" s="176"/>
      <c r="AB146" s="176"/>
      <c r="AC146" s="176"/>
      <c r="AD146" s="176"/>
      <c r="AE146" s="176"/>
      <c r="AF146" s="176"/>
    </row>
    <row r="147" spans="3:32" ht="15.75">
      <c r="C147" s="256">
        <f>Temperaturverlauf!J119</f>
        <v>62.8</v>
      </c>
      <c r="D147" s="267">
        <f>Temperaturverlauf!I119</f>
        <v>1</v>
      </c>
      <c r="E147" s="2">
        <f t="shared" si="6"/>
        <v>5248.0746024977288</v>
      </c>
      <c r="F147" s="23">
        <f t="shared" si="7"/>
        <v>1.905460717963246E-3</v>
      </c>
      <c r="G147" s="276">
        <f t="shared" si="5"/>
        <v>1.905460717963246E-3</v>
      </c>
      <c r="H147">
        <f t="shared" si="8"/>
        <v>1.905460717963246E-3</v>
      </c>
      <c r="I147" s="14"/>
      <c r="O147" s="1"/>
      <c r="P147">
        <f t="shared" si="9"/>
        <v>0</v>
      </c>
      <c r="Q147" s="176"/>
      <c r="R147" s="176"/>
      <c r="S147" s="176"/>
      <c r="T147" s="176"/>
      <c r="U147" s="176"/>
      <c r="V147" s="176"/>
      <c r="W147" s="176"/>
      <c r="X147" s="176"/>
      <c r="Y147" s="176"/>
      <c r="Z147" s="176"/>
      <c r="AA147" s="176"/>
      <c r="AB147" s="176"/>
      <c r="AC147" s="176"/>
      <c r="AD147" s="176"/>
      <c r="AE147" s="176"/>
      <c r="AF147" s="176"/>
    </row>
    <row r="148" spans="3:32" ht="15.75">
      <c r="C148" s="256">
        <f>Temperaturverlauf!J120</f>
        <v>61.8</v>
      </c>
      <c r="D148" s="267">
        <f>Temperaturverlauf!I120</f>
        <v>1</v>
      </c>
      <c r="E148" s="2">
        <f t="shared" si="6"/>
        <v>6606.93448007597</v>
      </c>
      <c r="F148" s="23">
        <f t="shared" si="7"/>
        <v>1.5135612484362059E-3</v>
      </c>
      <c r="G148" s="276">
        <f t="shared" si="5"/>
        <v>1.5135612484362059E-3</v>
      </c>
      <c r="H148">
        <f t="shared" si="8"/>
        <v>1.5135612484362059E-3</v>
      </c>
      <c r="I148" s="14"/>
      <c r="O148" s="1"/>
      <c r="P148">
        <f t="shared" si="9"/>
        <v>0</v>
      </c>
      <c r="Q148" s="176"/>
      <c r="R148" s="176"/>
      <c r="S148" s="176"/>
      <c r="T148" s="176"/>
      <c r="U148" s="176"/>
      <c r="V148" s="176"/>
      <c r="W148" s="176"/>
      <c r="X148" s="176"/>
      <c r="Y148" s="176"/>
      <c r="Z148" s="176"/>
      <c r="AA148" s="176"/>
      <c r="AB148" s="176"/>
      <c r="AC148" s="176"/>
      <c r="AD148" s="176"/>
      <c r="AE148" s="176"/>
      <c r="AF148" s="176"/>
    </row>
    <row r="149" spans="3:32" ht="15.75">
      <c r="C149" s="256">
        <f>Temperaturverlauf!J121</f>
        <v>60.9</v>
      </c>
      <c r="D149" s="267">
        <f>Temperaturverlauf!I121</f>
        <v>1</v>
      </c>
      <c r="E149" s="2">
        <f t="shared" si="6"/>
        <v>8128.3051616409975</v>
      </c>
      <c r="F149" s="23">
        <f t="shared" si="7"/>
        <v>1.2302687708123808E-3</v>
      </c>
      <c r="G149" s="276">
        <f t="shared" si="5"/>
        <v>1.2302687708123808E-3</v>
      </c>
      <c r="H149">
        <f t="shared" si="8"/>
        <v>1.2302687708123808E-3</v>
      </c>
      <c r="I149" s="14"/>
      <c r="O149" s="1"/>
      <c r="P149">
        <f t="shared" si="9"/>
        <v>0</v>
      </c>
      <c r="Q149" s="176"/>
      <c r="R149" s="176"/>
      <c r="S149" s="176"/>
      <c r="T149" s="176"/>
      <c r="U149" s="176"/>
      <c r="V149" s="176"/>
      <c r="W149" s="176"/>
      <c r="X149" s="176"/>
      <c r="Y149" s="176"/>
      <c r="Z149" s="176"/>
      <c r="AA149" s="176"/>
      <c r="AB149" s="176"/>
      <c r="AC149" s="176"/>
      <c r="AD149" s="176"/>
      <c r="AE149" s="176"/>
      <c r="AF149" s="176"/>
    </row>
    <row r="150" spans="3:32" ht="15.75">
      <c r="C150" s="256">
        <f>Temperaturverlauf!J122</f>
        <v>60</v>
      </c>
      <c r="D150" s="267">
        <f>Temperaturverlauf!I122</f>
        <v>1</v>
      </c>
      <c r="E150" s="2">
        <f t="shared" si="6"/>
        <v>10000</v>
      </c>
      <c r="F150" s="23">
        <f t="shared" si="7"/>
        <v>1E-3</v>
      </c>
      <c r="G150" s="276">
        <f t="shared" si="5"/>
        <v>1E-3</v>
      </c>
      <c r="H150">
        <f>IF(ISNA(G150),0,G150)</f>
        <v>1E-3</v>
      </c>
      <c r="I150" s="14"/>
      <c r="O150" s="1"/>
      <c r="P150">
        <f t="shared" si="9"/>
        <v>0</v>
      </c>
      <c r="Q150" s="176"/>
      <c r="R150" s="176"/>
      <c r="S150" s="176"/>
      <c r="T150" s="176"/>
      <c r="U150" s="176"/>
      <c r="V150" s="176"/>
      <c r="W150" s="176"/>
      <c r="X150" s="176"/>
      <c r="Y150" s="176"/>
      <c r="Z150" s="176"/>
      <c r="AA150" s="176"/>
      <c r="AB150" s="176"/>
      <c r="AC150" s="176"/>
      <c r="AD150" s="176"/>
      <c r="AE150" s="176"/>
      <c r="AF150" s="176"/>
    </row>
    <row r="151" spans="3:32" ht="15.75">
      <c r="C151" s="256" t="e">
        <f>Temperaturverlauf!J123</f>
        <v>#N/A</v>
      </c>
      <c r="D151" s="267">
        <f>Temperaturverlauf!I123</f>
        <v>0</v>
      </c>
      <c r="E151" s="2" t="str">
        <f t="shared" si="6"/>
        <v/>
      </c>
      <c r="F151" s="23" t="str">
        <f t="shared" si="7"/>
        <v/>
      </c>
      <c r="G151" s="276" t="e">
        <f t="shared" si="5"/>
        <v>#N/A</v>
      </c>
      <c r="H151">
        <f>IF(ISNA(G151),0,G151)</f>
        <v>0</v>
      </c>
      <c r="I151" s="14"/>
      <c r="O151" s="1"/>
      <c r="P151">
        <f t="shared" si="9"/>
        <v>0</v>
      </c>
      <c r="Q151" s="176"/>
      <c r="R151" s="176"/>
      <c r="S151" s="176"/>
      <c r="T151" s="176"/>
      <c r="U151" s="176"/>
      <c r="V151" s="176"/>
      <c r="W151" s="176"/>
      <c r="X151" s="176"/>
      <c r="Y151" s="176"/>
      <c r="Z151" s="176"/>
      <c r="AA151" s="176"/>
      <c r="AB151" s="176"/>
      <c r="AC151" s="176"/>
      <c r="AD151" s="176"/>
      <c r="AE151" s="176"/>
      <c r="AF151" s="176"/>
    </row>
    <row r="152" spans="3:32" ht="15.75">
      <c r="C152" s="256" t="e">
        <f>Temperaturverlauf!J124</f>
        <v>#N/A</v>
      </c>
      <c r="D152" s="267">
        <f>Temperaturverlauf!I124</f>
        <v>0</v>
      </c>
      <c r="E152" s="2" t="str">
        <f t="shared" si="6"/>
        <v/>
      </c>
      <c r="F152" s="23" t="str">
        <f t="shared" si="7"/>
        <v/>
      </c>
      <c r="G152" s="276" t="e">
        <f t="shared" si="5"/>
        <v>#N/A</v>
      </c>
      <c r="H152">
        <f t="shared" ref="H152:H215" si="10">IF(ISNA(G152),0,G152)</f>
        <v>0</v>
      </c>
      <c r="I152" s="14"/>
      <c r="O152" s="1"/>
      <c r="P152">
        <f t="shared" si="9"/>
        <v>0</v>
      </c>
      <c r="Q152" s="176"/>
      <c r="R152" s="176"/>
      <c r="S152" s="176"/>
      <c r="T152" s="176"/>
      <c r="U152" s="176"/>
      <c r="V152" s="176"/>
      <c r="W152" s="176"/>
      <c r="X152" s="176"/>
      <c r="Y152" s="176"/>
      <c r="Z152" s="176"/>
      <c r="AA152" s="176"/>
      <c r="AB152" s="176"/>
      <c r="AC152" s="176"/>
      <c r="AD152" s="176"/>
      <c r="AE152" s="176"/>
      <c r="AF152" s="176"/>
    </row>
    <row r="153" spans="3:32" ht="15.75">
      <c r="C153" s="256" t="e">
        <f>Temperaturverlauf!J125</f>
        <v>#N/A</v>
      </c>
      <c r="D153" s="267">
        <f>Temperaturverlauf!I125</f>
        <v>0</v>
      </c>
      <c r="E153" s="2" t="str">
        <f t="shared" si="6"/>
        <v/>
      </c>
      <c r="F153" s="23" t="str">
        <f t="shared" si="7"/>
        <v/>
      </c>
      <c r="G153" s="276" t="e">
        <f t="shared" si="5"/>
        <v>#N/A</v>
      </c>
      <c r="H153">
        <f t="shared" si="10"/>
        <v>0</v>
      </c>
      <c r="I153" s="14"/>
      <c r="O153" s="1"/>
      <c r="P153">
        <f t="shared" si="9"/>
        <v>0</v>
      </c>
      <c r="Q153" s="176"/>
      <c r="R153" s="176"/>
      <c r="S153" s="176"/>
      <c r="T153" s="176"/>
      <c r="U153" s="176"/>
      <c r="V153" s="176"/>
      <c r="W153" s="176"/>
      <c r="X153" s="176"/>
      <c r="Y153" s="176"/>
      <c r="Z153" s="176"/>
      <c r="AA153" s="176"/>
      <c r="AB153" s="176"/>
      <c r="AC153" s="176"/>
      <c r="AD153" s="176"/>
      <c r="AE153" s="176"/>
      <c r="AF153" s="176"/>
    </row>
    <row r="154" spans="3:32" ht="15.75">
      <c r="C154" s="256" t="e">
        <f>Temperaturverlauf!J126</f>
        <v>#N/A</v>
      </c>
      <c r="D154" s="267">
        <f>Temperaturverlauf!I126</f>
        <v>0</v>
      </c>
      <c r="E154" s="2" t="str">
        <f t="shared" si="6"/>
        <v/>
      </c>
      <c r="F154" s="23" t="str">
        <f t="shared" si="7"/>
        <v/>
      </c>
      <c r="G154" s="276" t="e">
        <f t="shared" si="5"/>
        <v>#N/A</v>
      </c>
      <c r="H154">
        <f t="shared" si="10"/>
        <v>0</v>
      </c>
      <c r="I154" s="14"/>
      <c r="O154" s="1"/>
      <c r="P154">
        <f t="shared" si="9"/>
        <v>0</v>
      </c>
      <c r="Q154" s="176"/>
      <c r="R154" s="176"/>
      <c r="S154" s="176"/>
      <c r="T154" s="176"/>
      <c r="U154" s="176"/>
      <c r="V154" s="176"/>
      <c r="W154" s="176"/>
      <c r="X154" s="176"/>
      <c r="Y154" s="176"/>
      <c r="Z154" s="176"/>
      <c r="AA154" s="176"/>
      <c r="AB154" s="176"/>
      <c r="AC154" s="176"/>
      <c r="AD154" s="176"/>
      <c r="AE154" s="176"/>
      <c r="AF154" s="176"/>
    </row>
    <row r="155" spans="3:32" ht="15.75">
      <c r="C155" s="256" t="e">
        <f>Temperaturverlauf!J127</f>
        <v>#N/A</v>
      </c>
      <c r="D155" s="267">
        <f>Temperaturverlauf!I127</f>
        <v>0</v>
      </c>
      <c r="E155" s="2" t="str">
        <f t="shared" si="6"/>
        <v/>
      </c>
      <c r="F155" s="23" t="str">
        <f t="shared" si="7"/>
        <v/>
      </c>
      <c r="G155" s="276" t="e">
        <f t="shared" si="5"/>
        <v>#N/A</v>
      </c>
      <c r="H155">
        <f t="shared" si="10"/>
        <v>0</v>
      </c>
      <c r="I155" s="14"/>
      <c r="O155" s="1"/>
      <c r="P155">
        <f t="shared" si="9"/>
        <v>0</v>
      </c>
      <c r="Q155" s="176"/>
      <c r="R155" s="176"/>
      <c r="S155" s="176"/>
      <c r="T155" s="176"/>
      <c r="U155" s="176"/>
      <c r="V155" s="176"/>
      <c r="W155" s="176"/>
      <c r="X155" s="176"/>
      <c r="Y155" s="176"/>
      <c r="Z155" s="176"/>
      <c r="AA155" s="176"/>
      <c r="AB155" s="176"/>
      <c r="AC155" s="176"/>
      <c r="AD155" s="176"/>
      <c r="AE155" s="176"/>
      <c r="AF155" s="176"/>
    </row>
    <row r="156" spans="3:32" ht="15.75">
      <c r="C156" s="256" t="e">
        <f>Temperaturverlauf!J128</f>
        <v>#N/A</v>
      </c>
      <c r="D156" s="267">
        <f>Temperaturverlauf!I128</f>
        <v>0</v>
      </c>
      <c r="E156" s="2" t="str">
        <f t="shared" si="6"/>
        <v/>
      </c>
      <c r="F156" s="23" t="str">
        <f t="shared" si="7"/>
        <v/>
      </c>
      <c r="G156" s="276" t="e">
        <f t="shared" si="5"/>
        <v>#N/A</v>
      </c>
      <c r="H156">
        <f t="shared" si="10"/>
        <v>0</v>
      </c>
      <c r="I156" s="14"/>
      <c r="O156" s="1"/>
      <c r="P156">
        <f t="shared" si="9"/>
        <v>0</v>
      </c>
      <c r="Q156" s="176"/>
      <c r="R156" s="176"/>
      <c r="S156" s="176"/>
      <c r="T156" s="176"/>
      <c r="U156" s="176"/>
      <c r="V156" s="176"/>
      <c r="W156" s="176"/>
      <c r="X156" s="176"/>
      <c r="Y156" s="176"/>
      <c r="Z156" s="176"/>
      <c r="AA156" s="176"/>
      <c r="AB156" s="176"/>
      <c r="AC156" s="176"/>
      <c r="AD156" s="176"/>
      <c r="AE156" s="176"/>
      <c r="AF156" s="176"/>
    </row>
    <row r="157" spans="3:32" ht="15.75">
      <c r="C157" s="256" t="e">
        <f>Temperaturverlauf!J129</f>
        <v>#N/A</v>
      </c>
      <c r="D157" s="267">
        <f>Temperaturverlauf!I129</f>
        <v>0</v>
      </c>
      <c r="E157" s="2" t="str">
        <f t="shared" si="6"/>
        <v/>
      </c>
      <c r="F157" s="23" t="str">
        <f t="shared" si="7"/>
        <v/>
      </c>
      <c r="G157" s="276" t="e">
        <f t="shared" si="5"/>
        <v>#N/A</v>
      </c>
      <c r="H157">
        <f t="shared" si="10"/>
        <v>0</v>
      </c>
      <c r="I157" s="14"/>
      <c r="O157" s="1"/>
      <c r="P157">
        <f t="shared" si="9"/>
        <v>0</v>
      </c>
      <c r="Q157" s="176"/>
      <c r="R157" s="176"/>
      <c r="S157" s="176"/>
      <c r="T157" s="176"/>
      <c r="U157" s="176"/>
      <c r="V157" s="176"/>
      <c r="W157" s="176"/>
      <c r="X157" s="176"/>
      <c r="Y157" s="176"/>
      <c r="Z157" s="176"/>
      <c r="AA157" s="176"/>
      <c r="AB157" s="176"/>
      <c r="AC157" s="176"/>
      <c r="AD157" s="176"/>
      <c r="AE157" s="176"/>
      <c r="AF157" s="176"/>
    </row>
    <row r="158" spans="3:32" ht="15.75">
      <c r="C158" s="256" t="e">
        <f>Temperaturverlauf!J130</f>
        <v>#N/A</v>
      </c>
      <c r="D158" s="267">
        <f>Temperaturverlauf!I130</f>
        <v>0</v>
      </c>
      <c r="E158" s="2" t="str">
        <f t="shared" si="6"/>
        <v/>
      </c>
      <c r="F158" s="23" t="str">
        <f t="shared" si="7"/>
        <v/>
      </c>
      <c r="G158" s="276" t="e">
        <f t="shared" si="5"/>
        <v>#N/A</v>
      </c>
      <c r="H158">
        <f t="shared" si="10"/>
        <v>0</v>
      </c>
      <c r="I158" s="14"/>
      <c r="O158" s="1"/>
      <c r="P158">
        <f t="shared" si="9"/>
        <v>0</v>
      </c>
      <c r="Q158" s="176"/>
      <c r="R158" s="176"/>
      <c r="S158" s="176"/>
      <c r="T158" s="176"/>
      <c r="U158" s="176"/>
      <c r="V158" s="176"/>
      <c r="W158" s="176"/>
      <c r="X158" s="176"/>
      <c r="Y158" s="176"/>
      <c r="Z158" s="176"/>
      <c r="AA158" s="176"/>
      <c r="AB158" s="176"/>
      <c r="AC158" s="176"/>
      <c r="AD158" s="176"/>
      <c r="AE158" s="176"/>
      <c r="AF158" s="176"/>
    </row>
    <row r="159" spans="3:32" ht="15.75">
      <c r="C159" s="256" t="e">
        <f>Temperaturverlauf!J131</f>
        <v>#N/A</v>
      </c>
      <c r="D159" s="267">
        <f>Temperaturverlauf!I131</f>
        <v>0</v>
      </c>
      <c r="E159" s="2" t="str">
        <f t="shared" si="6"/>
        <v/>
      </c>
      <c r="F159" s="23" t="str">
        <f t="shared" si="7"/>
        <v/>
      </c>
      <c r="G159" s="276" t="e">
        <f t="shared" si="5"/>
        <v>#N/A</v>
      </c>
      <c r="H159">
        <f t="shared" si="10"/>
        <v>0</v>
      </c>
      <c r="I159" s="14"/>
      <c r="O159" s="1"/>
      <c r="P159">
        <f t="shared" si="9"/>
        <v>0</v>
      </c>
      <c r="Q159" s="176"/>
      <c r="R159" s="176"/>
      <c r="S159" s="176"/>
      <c r="T159" s="176"/>
      <c r="U159" s="176"/>
      <c r="V159" s="176"/>
      <c r="W159" s="176"/>
      <c r="X159" s="176"/>
      <c r="Y159" s="176"/>
      <c r="Z159" s="176"/>
      <c r="AA159" s="176"/>
      <c r="AB159" s="176"/>
      <c r="AC159" s="176"/>
      <c r="AD159" s="176"/>
      <c r="AE159" s="176"/>
      <c r="AF159" s="176"/>
    </row>
    <row r="160" spans="3:32" ht="15.75">
      <c r="C160" s="256" t="e">
        <f>Temperaturverlauf!J132</f>
        <v>#N/A</v>
      </c>
      <c r="D160" s="267">
        <f>Temperaturverlauf!I132</f>
        <v>0</v>
      </c>
      <c r="E160" s="2" t="str">
        <f t="shared" si="6"/>
        <v/>
      </c>
      <c r="F160" s="23" t="str">
        <f t="shared" si="7"/>
        <v/>
      </c>
      <c r="G160" s="276" t="e">
        <f t="shared" si="5"/>
        <v>#N/A</v>
      </c>
      <c r="H160">
        <f t="shared" si="10"/>
        <v>0</v>
      </c>
      <c r="I160" s="14"/>
      <c r="O160" s="1"/>
      <c r="P160">
        <f t="shared" si="9"/>
        <v>0</v>
      </c>
      <c r="Q160" s="176"/>
      <c r="R160" s="176"/>
      <c r="S160" s="176"/>
      <c r="T160" s="176"/>
      <c r="U160" s="176"/>
      <c r="V160" s="176"/>
      <c r="W160" s="176"/>
      <c r="X160" s="176"/>
      <c r="Y160" s="176"/>
      <c r="Z160" s="176"/>
      <c r="AA160" s="176"/>
      <c r="AB160" s="176"/>
      <c r="AC160" s="176"/>
      <c r="AD160" s="176"/>
      <c r="AE160" s="176"/>
      <c r="AF160" s="176"/>
    </row>
    <row r="161" spans="3:32" ht="15.75">
      <c r="C161" s="256" t="e">
        <f>Temperaturverlauf!J133</f>
        <v>#N/A</v>
      </c>
      <c r="D161" s="267">
        <f>Temperaturverlauf!I133</f>
        <v>0</v>
      </c>
      <c r="E161" s="2" t="str">
        <f t="shared" si="6"/>
        <v/>
      </c>
      <c r="F161" s="23" t="str">
        <f t="shared" si="7"/>
        <v/>
      </c>
      <c r="G161" s="276" t="e">
        <f t="shared" si="5"/>
        <v>#N/A</v>
      </c>
      <c r="H161">
        <f t="shared" si="10"/>
        <v>0</v>
      </c>
      <c r="I161" s="14"/>
      <c r="O161" s="1"/>
      <c r="P161">
        <f t="shared" si="9"/>
        <v>0</v>
      </c>
      <c r="Q161" s="176"/>
      <c r="R161" s="176"/>
      <c r="S161" s="176"/>
      <c r="T161" s="176"/>
      <c r="U161" s="176"/>
      <c r="V161" s="176"/>
      <c r="W161" s="176"/>
      <c r="X161" s="176"/>
      <c r="Y161" s="176"/>
      <c r="Z161" s="176"/>
      <c r="AA161" s="176"/>
      <c r="AB161" s="176"/>
      <c r="AC161" s="176"/>
      <c r="AD161" s="176"/>
      <c r="AE161" s="176"/>
      <c r="AF161" s="176"/>
    </row>
    <row r="162" spans="3:32" ht="15.75">
      <c r="C162" s="256" t="e">
        <f>Temperaturverlauf!J134</f>
        <v>#N/A</v>
      </c>
      <c r="D162" s="267">
        <f>Temperaturverlauf!I134</f>
        <v>0</v>
      </c>
      <c r="E162" s="2" t="str">
        <f t="shared" si="6"/>
        <v/>
      </c>
      <c r="F162" s="23" t="str">
        <f t="shared" si="7"/>
        <v/>
      </c>
      <c r="G162" s="276" t="e">
        <f t="shared" si="5"/>
        <v>#N/A</v>
      </c>
      <c r="H162">
        <f t="shared" si="10"/>
        <v>0</v>
      </c>
      <c r="I162" s="14"/>
      <c r="O162" s="1"/>
      <c r="P162">
        <f t="shared" si="9"/>
        <v>0</v>
      </c>
      <c r="Q162" s="176"/>
      <c r="R162" s="176"/>
      <c r="S162" s="176"/>
      <c r="T162" s="176"/>
      <c r="U162" s="176"/>
      <c r="V162" s="176"/>
      <c r="W162" s="176"/>
      <c r="X162" s="176"/>
      <c r="Y162" s="176"/>
      <c r="Z162" s="176"/>
      <c r="AA162" s="176"/>
      <c r="AB162" s="176"/>
      <c r="AC162" s="176"/>
      <c r="AD162" s="176"/>
      <c r="AE162" s="176"/>
      <c r="AF162" s="176"/>
    </row>
    <row r="163" spans="3:32" ht="15.75">
      <c r="C163" s="256" t="e">
        <f>Temperaturverlauf!J135</f>
        <v>#N/A</v>
      </c>
      <c r="D163" s="267">
        <f>Temperaturverlauf!I135</f>
        <v>0</v>
      </c>
      <c r="E163" s="2" t="str">
        <f t="shared" si="6"/>
        <v/>
      </c>
      <c r="F163" s="23" t="str">
        <f t="shared" si="7"/>
        <v/>
      </c>
      <c r="G163" s="276" t="e">
        <f t="shared" si="5"/>
        <v>#N/A</v>
      </c>
      <c r="H163">
        <f t="shared" si="10"/>
        <v>0</v>
      </c>
      <c r="I163" s="14"/>
      <c r="O163" s="1"/>
      <c r="P163">
        <f t="shared" si="9"/>
        <v>0</v>
      </c>
      <c r="Q163" s="176"/>
      <c r="R163" s="176"/>
      <c r="S163" s="176"/>
      <c r="T163" s="176"/>
      <c r="U163" s="176"/>
      <c r="V163" s="176"/>
      <c r="W163" s="176"/>
      <c r="X163" s="176"/>
      <c r="Y163" s="176"/>
      <c r="Z163" s="176"/>
      <c r="AA163" s="176"/>
      <c r="AB163" s="176"/>
      <c r="AC163" s="176"/>
      <c r="AD163" s="176"/>
      <c r="AE163" s="176"/>
      <c r="AF163" s="176"/>
    </row>
    <row r="164" spans="3:32" ht="15.75">
      <c r="C164" s="256" t="e">
        <f>Temperaturverlauf!J136</f>
        <v>#N/A</v>
      </c>
      <c r="D164" s="267">
        <f>Temperaturverlauf!I136</f>
        <v>0</v>
      </c>
      <c r="E164" s="2" t="str">
        <f t="shared" si="6"/>
        <v/>
      </c>
      <c r="F164" s="23" t="str">
        <f t="shared" si="7"/>
        <v/>
      </c>
      <c r="G164" s="276" t="e">
        <f t="shared" si="5"/>
        <v>#N/A</v>
      </c>
      <c r="H164">
        <f t="shared" si="10"/>
        <v>0</v>
      </c>
      <c r="I164" s="14"/>
      <c r="O164" s="1"/>
      <c r="P164">
        <f t="shared" si="9"/>
        <v>0</v>
      </c>
      <c r="Q164" s="176"/>
      <c r="R164" s="176"/>
      <c r="S164" s="176"/>
      <c r="T164" s="176"/>
      <c r="U164" s="176"/>
      <c r="V164" s="176"/>
      <c r="W164" s="176"/>
      <c r="X164" s="176"/>
      <c r="Y164" s="176"/>
      <c r="Z164" s="176"/>
      <c r="AA164" s="176"/>
      <c r="AB164" s="176"/>
      <c r="AC164" s="176"/>
      <c r="AD164" s="176"/>
      <c r="AE164" s="176"/>
      <c r="AF164" s="176"/>
    </row>
    <row r="165" spans="3:32" ht="15.75">
      <c r="C165" s="256" t="e">
        <f>Temperaturverlauf!J137</f>
        <v>#N/A</v>
      </c>
      <c r="D165" s="267">
        <f>Temperaturverlauf!I137</f>
        <v>0</v>
      </c>
      <c r="E165" s="2" t="str">
        <f t="shared" si="6"/>
        <v/>
      </c>
      <c r="F165" s="23" t="str">
        <f t="shared" si="7"/>
        <v/>
      </c>
      <c r="G165" s="276" t="e">
        <f t="shared" si="5"/>
        <v>#N/A</v>
      </c>
      <c r="H165">
        <f t="shared" si="10"/>
        <v>0</v>
      </c>
      <c r="I165" s="14"/>
      <c r="O165" s="1"/>
      <c r="P165">
        <f t="shared" si="9"/>
        <v>0</v>
      </c>
      <c r="Q165" s="176"/>
      <c r="R165" s="176"/>
      <c r="S165" s="176"/>
      <c r="T165" s="176"/>
      <c r="U165" s="176"/>
      <c r="V165" s="176"/>
      <c r="W165" s="176"/>
      <c r="X165" s="176"/>
      <c r="Y165" s="176"/>
      <c r="Z165" s="176"/>
      <c r="AA165" s="176"/>
      <c r="AB165" s="176"/>
      <c r="AC165" s="176"/>
      <c r="AD165" s="176"/>
      <c r="AE165" s="176"/>
      <c r="AF165" s="176"/>
    </row>
    <row r="166" spans="3:32" ht="15.75">
      <c r="C166" s="256" t="e">
        <f>Temperaturverlauf!J138</f>
        <v>#N/A</v>
      </c>
      <c r="D166" s="267">
        <f>Temperaturverlauf!I138</f>
        <v>0</v>
      </c>
      <c r="E166" s="2" t="str">
        <f t="shared" si="6"/>
        <v/>
      </c>
      <c r="F166" s="23" t="str">
        <f t="shared" si="7"/>
        <v/>
      </c>
      <c r="G166" s="276" t="e">
        <f t="shared" si="5"/>
        <v>#N/A</v>
      </c>
      <c r="H166">
        <f t="shared" si="10"/>
        <v>0</v>
      </c>
      <c r="I166" s="14"/>
      <c r="O166" s="1"/>
      <c r="P166">
        <f t="shared" si="9"/>
        <v>0</v>
      </c>
      <c r="Q166" s="176"/>
      <c r="R166" s="176"/>
      <c r="S166" s="176"/>
      <c r="T166" s="176"/>
      <c r="U166" s="176"/>
      <c r="V166" s="176"/>
      <c r="W166" s="176"/>
      <c r="X166" s="176"/>
      <c r="Y166" s="176"/>
      <c r="Z166" s="176"/>
      <c r="AA166" s="176"/>
      <c r="AB166" s="176"/>
      <c r="AC166" s="176"/>
      <c r="AD166" s="176"/>
      <c r="AE166" s="176"/>
      <c r="AF166" s="176"/>
    </row>
    <row r="167" spans="3:32" ht="15.75">
      <c r="C167" s="256" t="e">
        <f>Temperaturverlauf!J139</f>
        <v>#N/A</v>
      </c>
      <c r="D167" s="267">
        <f>Temperaturverlauf!I139</f>
        <v>0</v>
      </c>
      <c r="E167" s="2" t="str">
        <f t="shared" si="6"/>
        <v/>
      </c>
      <c r="F167" s="23" t="str">
        <f t="shared" si="7"/>
        <v/>
      </c>
      <c r="G167" s="276" t="e">
        <f t="shared" si="5"/>
        <v>#N/A</v>
      </c>
      <c r="H167">
        <f t="shared" si="10"/>
        <v>0</v>
      </c>
      <c r="I167" s="14"/>
      <c r="O167" s="1"/>
      <c r="P167">
        <f t="shared" si="9"/>
        <v>0</v>
      </c>
      <c r="Q167" s="176"/>
      <c r="R167" s="176"/>
      <c r="S167" s="176"/>
      <c r="T167" s="176"/>
      <c r="U167" s="176"/>
      <c r="V167" s="176"/>
      <c r="W167" s="176"/>
      <c r="X167" s="176"/>
      <c r="Y167" s="176"/>
      <c r="Z167" s="176"/>
      <c r="AA167" s="176"/>
      <c r="AB167" s="176"/>
      <c r="AC167" s="176"/>
      <c r="AD167" s="176"/>
      <c r="AE167" s="176"/>
      <c r="AF167" s="176"/>
    </row>
    <row r="168" spans="3:32" ht="15.75">
      <c r="C168" s="256" t="e">
        <f>Temperaturverlauf!J140</f>
        <v>#N/A</v>
      </c>
      <c r="D168" s="267">
        <f>Temperaturverlauf!I140</f>
        <v>0</v>
      </c>
      <c r="E168" s="2" t="str">
        <f t="shared" si="6"/>
        <v/>
      </c>
      <c r="F168" s="23" t="str">
        <f t="shared" si="7"/>
        <v/>
      </c>
      <c r="G168" s="276" t="e">
        <f t="shared" si="5"/>
        <v>#N/A</v>
      </c>
      <c r="H168">
        <f t="shared" si="10"/>
        <v>0</v>
      </c>
      <c r="I168" s="14"/>
      <c r="O168" s="1"/>
      <c r="P168">
        <f t="shared" si="9"/>
        <v>0</v>
      </c>
      <c r="Q168" s="176"/>
      <c r="R168" s="176"/>
      <c r="S168" s="176"/>
      <c r="T168" s="176"/>
      <c r="U168" s="176"/>
      <c r="V168" s="176"/>
      <c r="W168" s="176"/>
      <c r="X168" s="176"/>
      <c r="Y168" s="176"/>
      <c r="Z168" s="176"/>
      <c r="AA168" s="176"/>
      <c r="AB168" s="176"/>
      <c r="AC168" s="176"/>
      <c r="AD168" s="176"/>
      <c r="AE168" s="176"/>
      <c r="AF168" s="176"/>
    </row>
    <row r="169" spans="3:32" ht="15.75">
      <c r="C169" s="256" t="e">
        <f>Temperaturverlauf!J141</f>
        <v>#N/A</v>
      </c>
      <c r="D169" s="267">
        <f>Temperaturverlauf!I141</f>
        <v>0</v>
      </c>
      <c r="E169" s="2" t="str">
        <f t="shared" si="6"/>
        <v/>
      </c>
      <c r="F169" s="23" t="str">
        <f t="shared" si="7"/>
        <v/>
      </c>
      <c r="G169" s="276" t="e">
        <f t="shared" si="5"/>
        <v>#N/A</v>
      </c>
      <c r="H169">
        <f t="shared" si="10"/>
        <v>0</v>
      </c>
      <c r="I169" s="14"/>
      <c r="O169" s="1"/>
      <c r="P169">
        <f t="shared" si="9"/>
        <v>0</v>
      </c>
      <c r="Q169" s="176"/>
      <c r="R169" s="176"/>
      <c r="S169" s="176"/>
      <c r="T169" s="176"/>
      <c r="U169" s="176"/>
      <c r="V169" s="176"/>
      <c r="W169" s="176"/>
      <c r="X169" s="176"/>
      <c r="Y169" s="176"/>
      <c r="Z169" s="176"/>
      <c r="AA169" s="176"/>
      <c r="AB169" s="176"/>
      <c r="AC169" s="176"/>
      <c r="AD169" s="176"/>
      <c r="AE169" s="176"/>
      <c r="AF169" s="176"/>
    </row>
    <row r="170" spans="3:32" ht="15.75">
      <c r="C170" s="256" t="e">
        <f>Temperaturverlauf!J142</f>
        <v>#N/A</v>
      </c>
      <c r="D170" s="267">
        <f>Temperaturverlauf!I142</f>
        <v>0</v>
      </c>
      <c r="E170" s="2" t="str">
        <f t="shared" si="6"/>
        <v/>
      </c>
      <c r="F170" s="23" t="str">
        <f t="shared" si="7"/>
        <v/>
      </c>
      <c r="G170" s="276" t="e">
        <f t="shared" si="5"/>
        <v>#N/A</v>
      </c>
      <c r="H170">
        <f t="shared" si="10"/>
        <v>0</v>
      </c>
      <c r="I170" s="14"/>
      <c r="O170" s="1"/>
      <c r="P170">
        <f t="shared" si="9"/>
        <v>0</v>
      </c>
      <c r="Q170" s="176"/>
      <c r="R170" s="176"/>
      <c r="S170" s="176"/>
      <c r="T170" s="176"/>
      <c r="U170" s="176"/>
      <c r="V170" s="176"/>
      <c r="W170" s="176"/>
      <c r="X170" s="176"/>
      <c r="Y170" s="176"/>
      <c r="Z170" s="176"/>
      <c r="AA170" s="176"/>
      <c r="AB170" s="176"/>
      <c r="AC170" s="176"/>
      <c r="AD170" s="176"/>
      <c r="AE170" s="176"/>
      <c r="AF170" s="176"/>
    </row>
    <row r="171" spans="3:32" ht="15.75">
      <c r="C171" s="256" t="e">
        <f>Temperaturverlauf!J143</f>
        <v>#N/A</v>
      </c>
      <c r="D171" s="267">
        <f>Temperaturverlauf!I143</f>
        <v>0</v>
      </c>
      <c r="E171" s="2" t="str">
        <f t="shared" si="6"/>
        <v/>
      </c>
      <c r="F171" s="23" t="str">
        <f t="shared" si="7"/>
        <v/>
      </c>
      <c r="G171" s="276" t="e">
        <f t="shared" si="5"/>
        <v>#N/A</v>
      </c>
      <c r="H171">
        <f t="shared" si="10"/>
        <v>0</v>
      </c>
      <c r="I171" s="14"/>
      <c r="O171" s="1"/>
      <c r="P171">
        <f t="shared" si="9"/>
        <v>0</v>
      </c>
      <c r="Q171" s="176"/>
      <c r="R171" s="176"/>
      <c r="S171" s="176"/>
      <c r="T171" s="176"/>
      <c r="U171" s="176"/>
      <c r="V171" s="176"/>
      <c r="W171" s="176"/>
      <c r="X171" s="176"/>
      <c r="Y171" s="176"/>
      <c r="Z171" s="176"/>
      <c r="AA171" s="176"/>
      <c r="AB171" s="176"/>
      <c r="AC171" s="176"/>
      <c r="AD171" s="176"/>
      <c r="AE171" s="176"/>
      <c r="AF171" s="176"/>
    </row>
    <row r="172" spans="3:32" ht="15.75">
      <c r="C172" s="256" t="e">
        <f>Temperaturverlauf!J144</f>
        <v>#N/A</v>
      </c>
      <c r="D172" s="267">
        <f>Temperaturverlauf!I144</f>
        <v>0</v>
      </c>
      <c r="E172" s="2" t="str">
        <f t="shared" si="6"/>
        <v/>
      </c>
      <c r="F172" s="23" t="str">
        <f t="shared" si="7"/>
        <v/>
      </c>
      <c r="G172" s="276" t="e">
        <f t="shared" si="5"/>
        <v>#N/A</v>
      </c>
      <c r="H172">
        <f t="shared" si="10"/>
        <v>0</v>
      </c>
      <c r="I172" s="14"/>
      <c r="O172" s="1"/>
      <c r="P172">
        <f t="shared" si="9"/>
        <v>0</v>
      </c>
      <c r="Q172" s="176"/>
      <c r="R172" s="176"/>
      <c r="S172" s="176"/>
      <c r="T172" s="176"/>
      <c r="U172" s="176"/>
      <c r="V172" s="176"/>
      <c r="W172" s="176"/>
      <c r="X172" s="176"/>
      <c r="Y172" s="176"/>
      <c r="Z172" s="176"/>
      <c r="AA172" s="176"/>
      <c r="AB172" s="176"/>
      <c r="AC172" s="176"/>
      <c r="AD172" s="176"/>
      <c r="AE172" s="176"/>
      <c r="AF172" s="176"/>
    </row>
    <row r="173" spans="3:32" ht="15.75">
      <c r="C173" s="256" t="e">
        <f>Temperaturverlauf!J145</f>
        <v>#N/A</v>
      </c>
      <c r="D173" s="267">
        <f>Temperaturverlauf!I145</f>
        <v>0</v>
      </c>
      <c r="E173" s="2" t="str">
        <f t="shared" si="6"/>
        <v/>
      </c>
      <c r="F173" s="23" t="str">
        <f t="shared" si="7"/>
        <v/>
      </c>
      <c r="G173" s="276" t="e">
        <f t="shared" ref="G173:G236" si="11">IF(ISNUMBER(D173),10^((C173-$E$39)/$E$38)*D173,"")</f>
        <v>#N/A</v>
      </c>
      <c r="H173">
        <f t="shared" si="10"/>
        <v>0</v>
      </c>
      <c r="I173" s="14"/>
      <c r="O173" s="1"/>
      <c r="P173">
        <f t="shared" si="9"/>
        <v>0</v>
      </c>
      <c r="Q173" s="176"/>
      <c r="R173" s="176"/>
      <c r="S173" s="176"/>
      <c r="T173" s="176"/>
      <c r="U173" s="176"/>
      <c r="V173" s="176"/>
      <c r="W173" s="176"/>
      <c r="X173" s="176"/>
      <c r="Y173" s="176"/>
      <c r="Z173" s="176"/>
      <c r="AA173" s="176"/>
      <c r="AB173" s="176"/>
      <c r="AC173" s="176"/>
      <c r="AD173" s="176"/>
      <c r="AE173" s="176"/>
      <c r="AF173" s="176"/>
    </row>
    <row r="174" spans="3:32" ht="15.75">
      <c r="C174" s="256" t="e">
        <f>Temperaturverlauf!J146</f>
        <v>#N/A</v>
      </c>
      <c r="D174" s="267">
        <f>Temperaturverlauf!I146</f>
        <v>0</v>
      </c>
      <c r="E174" s="2" t="str">
        <f t="shared" si="6"/>
        <v/>
      </c>
      <c r="F174" s="23" t="str">
        <f t="shared" si="7"/>
        <v/>
      </c>
      <c r="G174" s="276" t="e">
        <f t="shared" si="11"/>
        <v>#N/A</v>
      </c>
      <c r="H174">
        <f t="shared" si="10"/>
        <v>0</v>
      </c>
      <c r="I174" s="14"/>
      <c r="O174" s="1"/>
      <c r="P174">
        <f t="shared" si="9"/>
        <v>0</v>
      </c>
      <c r="Q174" s="176"/>
      <c r="R174" s="176"/>
      <c r="S174" s="176"/>
      <c r="T174" s="176"/>
      <c r="U174" s="176"/>
      <c r="V174" s="176"/>
      <c r="W174" s="176"/>
      <c r="X174" s="176"/>
      <c r="Y174" s="176"/>
      <c r="Z174" s="176"/>
      <c r="AA174" s="176"/>
      <c r="AB174" s="176"/>
      <c r="AC174" s="176"/>
      <c r="AD174" s="176"/>
      <c r="AE174" s="176"/>
      <c r="AF174" s="176"/>
    </row>
    <row r="175" spans="3:32" ht="15.75">
      <c r="C175" s="256" t="e">
        <f>Temperaturverlauf!J147</f>
        <v>#N/A</v>
      </c>
      <c r="D175" s="267">
        <f>Temperaturverlauf!I147</f>
        <v>0</v>
      </c>
      <c r="E175" s="2" t="str">
        <f t="shared" ref="E175:E238" si="12">IF(ISNUMBER(C175),E$37/10^(($C175-E$39)/E$38),"")</f>
        <v/>
      </c>
      <c r="F175" s="23" t="str">
        <f t="shared" ref="F175:F238" si="13">IF(ISNUMBER(C175),10^((C175-$E$39)/$E$38),"")</f>
        <v/>
      </c>
      <c r="G175" s="276" t="e">
        <f t="shared" si="11"/>
        <v>#N/A</v>
      </c>
      <c r="H175">
        <f t="shared" si="10"/>
        <v>0</v>
      </c>
      <c r="I175" s="14"/>
      <c r="O175" s="1"/>
      <c r="P175">
        <f t="shared" ref="P175:P238" si="14">IF(ISNA(O175),0,O175)</f>
        <v>0</v>
      </c>
      <c r="Q175" s="176"/>
      <c r="R175" s="176"/>
      <c r="S175" s="176"/>
      <c r="T175" s="176"/>
      <c r="U175" s="176"/>
      <c r="V175" s="176"/>
      <c r="W175" s="176"/>
      <c r="X175" s="176"/>
      <c r="Y175" s="176"/>
      <c r="Z175" s="176"/>
      <c r="AA175" s="176"/>
      <c r="AB175" s="176"/>
      <c r="AC175" s="176"/>
      <c r="AD175" s="176"/>
      <c r="AE175" s="176"/>
      <c r="AF175" s="176"/>
    </row>
    <row r="176" spans="3:32" ht="15.75">
      <c r="C176" s="256" t="e">
        <f>Temperaturverlauf!J148</f>
        <v>#N/A</v>
      </c>
      <c r="D176" s="267">
        <f>Temperaturverlauf!I148</f>
        <v>0</v>
      </c>
      <c r="E176" s="2" t="str">
        <f t="shared" si="12"/>
        <v/>
      </c>
      <c r="F176" s="23" t="str">
        <f t="shared" si="13"/>
        <v/>
      </c>
      <c r="G176" s="276" t="e">
        <f t="shared" si="11"/>
        <v>#N/A</v>
      </c>
      <c r="H176">
        <f t="shared" si="10"/>
        <v>0</v>
      </c>
      <c r="I176" s="14"/>
      <c r="O176" s="1"/>
      <c r="P176">
        <f t="shared" si="14"/>
        <v>0</v>
      </c>
      <c r="Q176" s="176"/>
      <c r="R176" s="176"/>
      <c r="S176" s="176"/>
      <c r="T176" s="176"/>
      <c r="U176" s="176"/>
      <c r="V176" s="176"/>
      <c r="W176" s="176"/>
      <c r="X176" s="176"/>
      <c r="Y176" s="176"/>
      <c r="Z176" s="176"/>
      <c r="AA176" s="176"/>
      <c r="AB176" s="176"/>
      <c r="AC176" s="176"/>
      <c r="AD176" s="176"/>
      <c r="AE176" s="176"/>
      <c r="AF176" s="176"/>
    </row>
    <row r="177" spans="3:32" ht="15.75">
      <c r="C177" s="256" t="e">
        <f>Temperaturverlauf!J149</f>
        <v>#N/A</v>
      </c>
      <c r="D177" s="267">
        <f>Temperaturverlauf!I149</f>
        <v>0</v>
      </c>
      <c r="E177" s="2" t="str">
        <f t="shared" si="12"/>
        <v/>
      </c>
      <c r="F177" s="23" t="str">
        <f t="shared" si="13"/>
        <v/>
      </c>
      <c r="G177" s="276" t="e">
        <f t="shared" si="11"/>
        <v>#N/A</v>
      </c>
      <c r="H177">
        <f t="shared" si="10"/>
        <v>0</v>
      </c>
      <c r="I177" s="14"/>
      <c r="O177" s="1"/>
      <c r="P177">
        <f t="shared" si="14"/>
        <v>0</v>
      </c>
      <c r="Q177" s="176"/>
      <c r="R177" s="176"/>
      <c r="S177" s="176"/>
      <c r="T177" s="176"/>
      <c r="U177" s="176"/>
      <c r="V177" s="176"/>
      <c r="W177" s="176"/>
      <c r="X177" s="176"/>
      <c r="Y177" s="176"/>
      <c r="Z177" s="176"/>
      <c r="AA177" s="176"/>
      <c r="AB177" s="176"/>
      <c r="AC177" s="176"/>
      <c r="AD177" s="176"/>
      <c r="AE177" s="176"/>
      <c r="AF177" s="176"/>
    </row>
    <row r="178" spans="3:32" ht="15.75">
      <c r="C178" s="256" t="e">
        <f>Temperaturverlauf!J150</f>
        <v>#N/A</v>
      </c>
      <c r="D178" s="267">
        <f>Temperaturverlauf!I150</f>
        <v>0</v>
      </c>
      <c r="E178" s="2" t="str">
        <f t="shared" si="12"/>
        <v/>
      </c>
      <c r="F178" s="23" t="str">
        <f t="shared" si="13"/>
        <v/>
      </c>
      <c r="G178" s="276" t="e">
        <f t="shared" si="11"/>
        <v>#N/A</v>
      </c>
      <c r="H178">
        <f t="shared" si="10"/>
        <v>0</v>
      </c>
      <c r="I178" s="14"/>
      <c r="O178" s="1"/>
      <c r="P178">
        <f t="shared" si="14"/>
        <v>0</v>
      </c>
      <c r="Q178" s="176"/>
      <c r="R178" s="176"/>
      <c r="S178" s="176"/>
      <c r="T178" s="176"/>
      <c r="U178" s="176"/>
      <c r="V178" s="176"/>
      <c r="W178" s="176"/>
      <c r="X178" s="176"/>
      <c r="Y178" s="176"/>
      <c r="Z178" s="176"/>
      <c r="AA178" s="176"/>
      <c r="AB178" s="176"/>
      <c r="AC178" s="176"/>
      <c r="AD178" s="176"/>
      <c r="AE178" s="176"/>
      <c r="AF178" s="176"/>
    </row>
    <row r="179" spans="3:32" ht="15.75">
      <c r="C179" s="256" t="e">
        <f>Temperaturverlauf!J151</f>
        <v>#N/A</v>
      </c>
      <c r="D179" s="267">
        <f>Temperaturverlauf!I151</f>
        <v>0</v>
      </c>
      <c r="E179" s="2" t="str">
        <f t="shared" si="12"/>
        <v/>
      </c>
      <c r="F179" s="23" t="str">
        <f t="shared" si="13"/>
        <v/>
      </c>
      <c r="G179" s="276" t="e">
        <f t="shared" si="11"/>
        <v>#N/A</v>
      </c>
      <c r="H179">
        <f t="shared" si="10"/>
        <v>0</v>
      </c>
      <c r="I179" s="14"/>
      <c r="O179" s="1"/>
      <c r="P179">
        <f t="shared" si="14"/>
        <v>0</v>
      </c>
      <c r="Q179" s="176"/>
      <c r="R179" s="176"/>
      <c r="S179" s="176"/>
      <c r="T179" s="176"/>
      <c r="U179" s="176"/>
      <c r="V179" s="176"/>
      <c r="W179" s="176"/>
      <c r="X179" s="176"/>
      <c r="Y179" s="176"/>
      <c r="Z179" s="176"/>
      <c r="AA179" s="176"/>
      <c r="AB179" s="176"/>
      <c r="AC179" s="176"/>
      <c r="AD179" s="176"/>
      <c r="AE179" s="176"/>
      <c r="AF179" s="176"/>
    </row>
    <row r="180" spans="3:32" ht="15.75">
      <c r="C180" s="256" t="e">
        <f>Temperaturverlauf!J152</f>
        <v>#N/A</v>
      </c>
      <c r="D180" s="267">
        <f>Temperaturverlauf!I152</f>
        <v>0</v>
      </c>
      <c r="E180" s="2" t="str">
        <f t="shared" si="12"/>
        <v/>
      </c>
      <c r="F180" s="23" t="str">
        <f t="shared" si="13"/>
        <v/>
      </c>
      <c r="G180" s="276" t="e">
        <f t="shared" si="11"/>
        <v>#N/A</v>
      </c>
      <c r="H180">
        <f t="shared" si="10"/>
        <v>0</v>
      </c>
      <c r="I180" s="14"/>
      <c r="O180" s="1"/>
      <c r="P180">
        <f t="shared" si="14"/>
        <v>0</v>
      </c>
      <c r="Q180" s="176"/>
      <c r="R180" s="176"/>
      <c r="S180" s="176"/>
      <c r="T180" s="176"/>
      <c r="U180" s="176"/>
      <c r="V180" s="176"/>
      <c r="W180" s="176"/>
      <c r="X180" s="176"/>
      <c r="Y180" s="176"/>
      <c r="Z180" s="176"/>
      <c r="AA180" s="176"/>
      <c r="AB180" s="176"/>
      <c r="AC180" s="176"/>
      <c r="AD180" s="176"/>
      <c r="AE180" s="176"/>
      <c r="AF180" s="176"/>
    </row>
    <row r="181" spans="3:32" ht="15.75">
      <c r="C181" s="256" t="e">
        <f>Temperaturverlauf!J153</f>
        <v>#N/A</v>
      </c>
      <c r="D181" s="267">
        <f>Temperaturverlauf!I153</f>
        <v>0</v>
      </c>
      <c r="E181" s="2" t="str">
        <f t="shared" si="12"/>
        <v/>
      </c>
      <c r="F181" s="23" t="str">
        <f t="shared" si="13"/>
        <v/>
      </c>
      <c r="G181" s="276" t="e">
        <f t="shared" si="11"/>
        <v>#N/A</v>
      </c>
      <c r="H181">
        <f t="shared" si="10"/>
        <v>0</v>
      </c>
      <c r="I181" s="14"/>
      <c r="O181" s="1"/>
      <c r="P181">
        <f t="shared" si="14"/>
        <v>0</v>
      </c>
      <c r="Q181" s="176"/>
      <c r="R181" s="176"/>
      <c r="S181" s="176"/>
      <c r="T181" s="176"/>
      <c r="U181" s="176"/>
      <c r="V181" s="176"/>
      <c r="W181" s="176"/>
      <c r="X181" s="176"/>
      <c r="Y181" s="176"/>
      <c r="Z181" s="176"/>
      <c r="AA181" s="176"/>
      <c r="AB181" s="176"/>
      <c r="AC181" s="176"/>
      <c r="AD181" s="176"/>
      <c r="AE181" s="176"/>
      <c r="AF181" s="176"/>
    </row>
    <row r="182" spans="3:32" ht="15.75">
      <c r="C182" s="256" t="e">
        <f>Temperaturverlauf!J154</f>
        <v>#N/A</v>
      </c>
      <c r="D182" s="267">
        <f>Temperaturverlauf!I154</f>
        <v>0</v>
      </c>
      <c r="E182" s="2" t="str">
        <f t="shared" si="12"/>
        <v/>
      </c>
      <c r="F182" s="23" t="str">
        <f t="shared" si="13"/>
        <v/>
      </c>
      <c r="G182" s="276" t="e">
        <f t="shared" si="11"/>
        <v>#N/A</v>
      </c>
      <c r="H182">
        <f t="shared" si="10"/>
        <v>0</v>
      </c>
      <c r="I182" s="14"/>
      <c r="O182" s="1"/>
      <c r="P182">
        <f t="shared" si="14"/>
        <v>0</v>
      </c>
      <c r="Q182" s="176"/>
      <c r="R182" s="176"/>
      <c r="S182" s="176"/>
      <c r="T182" s="176"/>
      <c r="U182" s="176"/>
      <c r="V182" s="176"/>
      <c r="W182" s="176"/>
      <c r="X182" s="176"/>
      <c r="Y182" s="176"/>
      <c r="Z182" s="176"/>
      <c r="AA182" s="176"/>
      <c r="AB182" s="176"/>
      <c r="AC182" s="176"/>
      <c r="AD182" s="176"/>
      <c r="AE182" s="176"/>
      <c r="AF182" s="176"/>
    </row>
    <row r="183" spans="3:32" ht="15.75">
      <c r="C183" s="256" t="e">
        <f>Temperaturverlauf!J155</f>
        <v>#N/A</v>
      </c>
      <c r="D183" s="267">
        <f>Temperaturverlauf!I155</f>
        <v>0</v>
      </c>
      <c r="E183" s="2" t="str">
        <f t="shared" si="12"/>
        <v/>
      </c>
      <c r="F183" s="23" t="str">
        <f t="shared" si="13"/>
        <v/>
      </c>
      <c r="G183" s="276" t="e">
        <f t="shared" si="11"/>
        <v>#N/A</v>
      </c>
      <c r="H183">
        <f t="shared" si="10"/>
        <v>0</v>
      </c>
      <c r="I183" s="14"/>
      <c r="O183" s="1"/>
      <c r="P183">
        <f t="shared" si="14"/>
        <v>0</v>
      </c>
      <c r="Q183" s="176"/>
      <c r="R183" s="176"/>
      <c r="S183" s="176"/>
      <c r="T183" s="176"/>
      <c r="U183" s="176"/>
      <c r="V183" s="176"/>
      <c r="W183" s="176"/>
      <c r="X183" s="176"/>
      <c r="Y183" s="176"/>
      <c r="Z183" s="176"/>
      <c r="AA183" s="176"/>
      <c r="AB183" s="176"/>
      <c r="AC183" s="176"/>
      <c r="AD183" s="176"/>
      <c r="AE183" s="176"/>
      <c r="AF183" s="176"/>
    </row>
    <row r="184" spans="3:32" ht="15.75">
      <c r="C184" s="256" t="e">
        <f>Temperaturverlauf!J156</f>
        <v>#N/A</v>
      </c>
      <c r="D184" s="267">
        <f>Temperaturverlauf!I156</f>
        <v>0</v>
      </c>
      <c r="E184" s="2" t="str">
        <f t="shared" si="12"/>
        <v/>
      </c>
      <c r="F184" s="23" t="str">
        <f t="shared" si="13"/>
        <v/>
      </c>
      <c r="G184" s="276" t="e">
        <f t="shared" si="11"/>
        <v>#N/A</v>
      </c>
      <c r="H184">
        <f t="shared" si="10"/>
        <v>0</v>
      </c>
      <c r="I184" s="14"/>
      <c r="O184" s="1"/>
      <c r="P184">
        <f t="shared" si="14"/>
        <v>0</v>
      </c>
      <c r="Q184" s="176"/>
      <c r="R184" s="176"/>
      <c r="S184" s="176"/>
      <c r="T184" s="176"/>
      <c r="U184" s="176"/>
      <c r="V184" s="176"/>
      <c r="W184" s="176"/>
      <c r="X184" s="176"/>
      <c r="Y184" s="176"/>
      <c r="Z184" s="176"/>
      <c r="AA184" s="176"/>
      <c r="AB184" s="176"/>
      <c r="AC184" s="176"/>
      <c r="AD184" s="176"/>
      <c r="AE184" s="176"/>
      <c r="AF184" s="176"/>
    </row>
    <row r="185" spans="3:32" ht="15.75">
      <c r="C185" s="256" t="e">
        <f>Temperaturverlauf!J157</f>
        <v>#N/A</v>
      </c>
      <c r="D185" s="267">
        <f>Temperaturverlauf!I157</f>
        <v>0</v>
      </c>
      <c r="E185" s="2" t="str">
        <f t="shared" si="12"/>
        <v/>
      </c>
      <c r="F185" s="23" t="str">
        <f t="shared" si="13"/>
        <v/>
      </c>
      <c r="G185" s="276" t="e">
        <f t="shared" si="11"/>
        <v>#N/A</v>
      </c>
      <c r="H185">
        <f t="shared" si="10"/>
        <v>0</v>
      </c>
      <c r="I185" s="14"/>
      <c r="O185" s="1"/>
      <c r="P185">
        <f t="shared" si="14"/>
        <v>0</v>
      </c>
      <c r="Q185" s="176"/>
      <c r="R185" s="176"/>
      <c r="S185" s="176"/>
      <c r="T185" s="176"/>
      <c r="U185" s="176"/>
      <c r="V185" s="176"/>
      <c r="W185" s="176"/>
      <c r="X185" s="176"/>
      <c r="Y185" s="176"/>
      <c r="Z185" s="176"/>
      <c r="AA185" s="176"/>
      <c r="AB185" s="176"/>
      <c r="AC185" s="176"/>
      <c r="AD185" s="176"/>
      <c r="AE185" s="176"/>
      <c r="AF185" s="176"/>
    </row>
    <row r="186" spans="3:32" ht="15.75">
      <c r="C186" s="256" t="e">
        <f>Temperaturverlauf!J158</f>
        <v>#N/A</v>
      </c>
      <c r="D186" s="267">
        <f>Temperaturverlauf!I158</f>
        <v>0</v>
      </c>
      <c r="E186" s="2" t="str">
        <f t="shared" si="12"/>
        <v/>
      </c>
      <c r="F186" s="23" t="str">
        <f t="shared" si="13"/>
        <v/>
      </c>
      <c r="G186" s="276" t="e">
        <f t="shared" si="11"/>
        <v>#N/A</v>
      </c>
      <c r="H186">
        <f t="shared" si="10"/>
        <v>0</v>
      </c>
      <c r="I186" s="14"/>
      <c r="O186" s="1"/>
      <c r="P186">
        <f t="shared" si="14"/>
        <v>0</v>
      </c>
      <c r="Q186" s="176"/>
      <c r="R186" s="176"/>
      <c r="S186" s="176"/>
      <c r="T186" s="176"/>
      <c r="U186" s="176"/>
      <c r="V186" s="176"/>
      <c r="W186" s="176"/>
      <c r="X186" s="176"/>
      <c r="Y186" s="176"/>
      <c r="Z186" s="176"/>
      <c r="AA186" s="176"/>
      <c r="AB186" s="176"/>
      <c r="AC186" s="176"/>
      <c r="AD186" s="176"/>
      <c r="AE186" s="176"/>
      <c r="AF186" s="176"/>
    </row>
    <row r="187" spans="3:32" ht="15.75">
      <c r="C187" s="256" t="e">
        <f>Temperaturverlauf!J159</f>
        <v>#N/A</v>
      </c>
      <c r="D187" s="267">
        <f>Temperaturverlauf!I159</f>
        <v>0</v>
      </c>
      <c r="E187" s="2" t="str">
        <f t="shared" si="12"/>
        <v/>
      </c>
      <c r="F187" s="23" t="str">
        <f t="shared" si="13"/>
        <v/>
      </c>
      <c r="G187" s="276" t="e">
        <f t="shared" si="11"/>
        <v>#N/A</v>
      </c>
      <c r="H187">
        <f t="shared" si="10"/>
        <v>0</v>
      </c>
      <c r="I187" s="14"/>
      <c r="O187" s="1"/>
      <c r="P187">
        <f t="shared" si="14"/>
        <v>0</v>
      </c>
      <c r="Q187" s="176"/>
      <c r="R187" s="176"/>
      <c r="S187" s="176"/>
      <c r="T187" s="176"/>
      <c r="U187" s="176"/>
      <c r="V187" s="176"/>
      <c r="W187" s="176"/>
      <c r="X187" s="176"/>
      <c r="Y187" s="176"/>
      <c r="Z187" s="176"/>
      <c r="AA187" s="176"/>
      <c r="AB187" s="176"/>
      <c r="AC187" s="176"/>
      <c r="AD187" s="176"/>
      <c r="AE187" s="176"/>
      <c r="AF187" s="176"/>
    </row>
    <row r="188" spans="3:32" ht="15.75">
      <c r="C188" s="256" t="e">
        <f>Temperaturverlauf!J160</f>
        <v>#N/A</v>
      </c>
      <c r="D188" s="267">
        <f>Temperaturverlauf!I160</f>
        <v>0</v>
      </c>
      <c r="E188" s="2" t="str">
        <f t="shared" si="12"/>
        <v/>
      </c>
      <c r="F188" s="23" t="str">
        <f t="shared" si="13"/>
        <v/>
      </c>
      <c r="G188" s="276" t="e">
        <f t="shared" si="11"/>
        <v>#N/A</v>
      </c>
      <c r="H188">
        <f t="shared" si="10"/>
        <v>0</v>
      </c>
      <c r="I188" s="14"/>
      <c r="O188" s="1"/>
      <c r="P188">
        <f t="shared" si="14"/>
        <v>0</v>
      </c>
      <c r="Q188" s="176"/>
      <c r="R188" s="176"/>
      <c r="S188" s="176"/>
      <c r="T188" s="176"/>
      <c r="U188" s="176"/>
      <c r="V188" s="176"/>
      <c r="W188" s="176"/>
      <c r="X188" s="176"/>
      <c r="Y188" s="176"/>
      <c r="Z188" s="176"/>
      <c r="AA188" s="176"/>
      <c r="AB188" s="176"/>
      <c r="AC188" s="176"/>
      <c r="AD188" s="176"/>
      <c r="AE188" s="176"/>
      <c r="AF188" s="176"/>
    </row>
    <row r="189" spans="3:32" ht="15.75">
      <c r="C189" s="256" t="e">
        <f>Temperaturverlauf!J161</f>
        <v>#N/A</v>
      </c>
      <c r="D189" s="267">
        <f>Temperaturverlauf!I161</f>
        <v>0</v>
      </c>
      <c r="E189" s="2" t="str">
        <f t="shared" si="12"/>
        <v/>
      </c>
      <c r="F189" s="23" t="str">
        <f t="shared" si="13"/>
        <v/>
      </c>
      <c r="G189" s="276" t="e">
        <f t="shared" si="11"/>
        <v>#N/A</v>
      </c>
      <c r="H189">
        <f t="shared" si="10"/>
        <v>0</v>
      </c>
      <c r="I189" s="14"/>
      <c r="O189" s="1"/>
      <c r="P189">
        <f t="shared" si="14"/>
        <v>0</v>
      </c>
      <c r="Q189" s="176"/>
      <c r="R189" s="176"/>
      <c r="S189" s="176"/>
      <c r="T189" s="176"/>
      <c r="U189" s="176"/>
      <c r="V189" s="176"/>
      <c r="W189" s="176"/>
      <c r="X189" s="176"/>
      <c r="Y189" s="176"/>
      <c r="Z189" s="176"/>
      <c r="AA189" s="176"/>
      <c r="AB189" s="176"/>
      <c r="AC189" s="176"/>
      <c r="AD189" s="176"/>
      <c r="AE189" s="176"/>
      <c r="AF189" s="176"/>
    </row>
    <row r="190" spans="3:32" ht="15.75">
      <c r="C190" s="256" t="e">
        <f>Temperaturverlauf!J162</f>
        <v>#N/A</v>
      </c>
      <c r="D190" s="267">
        <f>Temperaturverlauf!I162</f>
        <v>0</v>
      </c>
      <c r="E190" s="2" t="str">
        <f t="shared" si="12"/>
        <v/>
      </c>
      <c r="F190" s="23" t="str">
        <f t="shared" si="13"/>
        <v/>
      </c>
      <c r="G190" s="276" t="e">
        <f t="shared" si="11"/>
        <v>#N/A</v>
      </c>
      <c r="H190">
        <f t="shared" si="10"/>
        <v>0</v>
      </c>
      <c r="I190" s="14"/>
      <c r="O190" s="1"/>
      <c r="P190">
        <f t="shared" si="14"/>
        <v>0</v>
      </c>
      <c r="Q190" s="176"/>
      <c r="R190" s="176"/>
      <c r="S190" s="176"/>
      <c r="T190" s="176"/>
      <c r="U190" s="176"/>
      <c r="V190" s="176"/>
      <c r="W190" s="176"/>
      <c r="X190" s="176"/>
      <c r="Y190" s="176"/>
      <c r="Z190" s="176"/>
      <c r="AA190" s="176"/>
      <c r="AB190" s="176"/>
      <c r="AC190" s="176"/>
      <c r="AD190" s="176"/>
      <c r="AE190" s="176"/>
      <c r="AF190" s="176"/>
    </row>
    <row r="191" spans="3:32" ht="15.75">
      <c r="C191" s="256" t="e">
        <f>Temperaturverlauf!J163</f>
        <v>#N/A</v>
      </c>
      <c r="D191" s="267">
        <f>Temperaturverlauf!I163</f>
        <v>0</v>
      </c>
      <c r="E191" s="2" t="str">
        <f t="shared" si="12"/>
        <v/>
      </c>
      <c r="F191" s="23" t="str">
        <f t="shared" si="13"/>
        <v/>
      </c>
      <c r="G191" s="276" t="e">
        <f t="shared" si="11"/>
        <v>#N/A</v>
      </c>
      <c r="H191">
        <f t="shared" si="10"/>
        <v>0</v>
      </c>
      <c r="I191" s="14"/>
      <c r="O191" s="1"/>
      <c r="P191">
        <f t="shared" si="14"/>
        <v>0</v>
      </c>
      <c r="Q191" s="176"/>
      <c r="R191" s="176"/>
      <c r="S191" s="176"/>
      <c r="T191" s="176"/>
      <c r="U191" s="176"/>
      <c r="V191" s="176"/>
      <c r="W191" s="176"/>
      <c r="X191" s="176"/>
      <c r="Y191" s="176"/>
      <c r="Z191" s="176"/>
      <c r="AA191" s="176"/>
      <c r="AB191" s="176"/>
      <c r="AC191" s="176"/>
      <c r="AD191" s="176"/>
      <c r="AE191" s="176"/>
      <c r="AF191" s="176"/>
    </row>
    <row r="192" spans="3:32" ht="15.75">
      <c r="C192" s="256" t="e">
        <f>Temperaturverlauf!J164</f>
        <v>#N/A</v>
      </c>
      <c r="D192" s="267">
        <f>Temperaturverlauf!I164</f>
        <v>0</v>
      </c>
      <c r="E192" s="2" t="str">
        <f t="shared" si="12"/>
        <v/>
      </c>
      <c r="F192" s="23" t="str">
        <f t="shared" si="13"/>
        <v/>
      </c>
      <c r="G192" s="276" t="e">
        <f t="shared" si="11"/>
        <v>#N/A</v>
      </c>
      <c r="H192">
        <f t="shared" si="10"/>
        <v>0</v>
      </c>
      <c r="I192" s="14"/>
      <c r="O192" s="1"/>
      <c r="P192">
        <f t="shared" si="14"/>
        <v>0</v>
      </c>
      <c r="Q192" s="176"/>
      <c r="R192" s="176"/>
      <c r="S192" s="176"/>
      <c r="T192" s="176"/>
      <c r="U192" s="176"/>
      <c r="V192" s="176"/>
      <c r="W192" s="176"/>
      <c r="X192" s="176"/>
      <c r="Y192" s="176"/>
      <c r="Z192" s="176"/>
      <c r="AA192" s="176"/>
      <c r="AB192" s="176"/>
      <c r="AC192" s="176"/>
      <c r="AD192" s="176"/>
      <c r="AE192" s="176"/>
      <c r="AF192" s="176"/>
    </row>
    <row r="193" spans="3:32" ht="15.75">
      <c r="C193" s="256" t="e">
        <f>Temperaturverlauf!J165</f>
        <v>#N/A</v>
      </c>
      <c r="D193" s="267">
        <f>Temperaturverlauf!I165</f>
        <v>0</v>
      </c>
      <c r="E193" s="2" t="str">
        <f t="shared" si="12"/>
        <v/>
      </c>
      <c r="F193" s="23" t="str">
        <f t="shared" si="13"/>
        <v/>
      </c>
      <c r="G193" s="276" t="e">
        <f t="shared" si="11"/>
        <v>#N/A</v>
      </c>
      <c r="H193">
        <f t="shared" si="10"/>
        <v>0</v>
      </c>
      <c r="I193" s="14"/>
      <c r="O193" s="1"/>
      <c r="P193">
        <f t="shared" si="14"/>
        <v>0</v>
      </c>
      <c r="Q193" s="176"/>
      <c r="R193" s="176"/>
      <c r="S193" s="176"/>
      <c r="T193" s="176"/>
      <c r="U193" s="176"/>
      <c r="V193" s="176"/>
      <c r="W193" s="176"/>
      <c r="X193" s="176"/>
      <c r="Y193" s="176"/>
      <c r="Z193" s="176"/>
      <c r="AA193" s="176"/>
      <c r="AB193" s="176"/>
      <c r="AC193" s="176"/>
      <c r="AD193" s="176"/>
      <c r="AE193" s="176"/>
      <c r="AF193" s="176"/>
    </row>
    <row r="194" spans="3:32" ht="15.75">
      <c r="C194" s="256" t="e">
        <f>Temperaturverlauf!J166</f>
        <v>#N/A</v>
      </c>
      <c r="D194" s="267">
        <f>Temperaturverlauf!I166</f>
        <v>0</v>
      </c>
      <c r="E194" s="2" t="str">
        <f t="shared" si="12"/>
        <v/>
      </c>
      <c r="F194" s="23" t="str">
        <f t="shared" si="13"/>
        <v/>
      </c>
      <c r="G194" s="276" t="e">
        <f t="shared" si="11"/>
        <v>#N/A</v>
      </c>
      <c r="H194">
        <f t="shared" si="10"/>
        <v>0</v>
      </c>
      <c r="I194" s="14"/>
      <c r="O194" s="1"/>
      <c r="P194">
        <f t="shared" si="14"/>
        <v>0</v>
      </c>
      <c r="Q194" s="176"/>
      <c r="R194" s="176"/>
      <c r="S194" s="176"/>
      <c r="T194" s="176"/>
      <c r="U194" s="176"/>
      <c r="V194" s="176"/>
      <c r="W194" s="176"/>
      <c r="X194" s="176"/>
      <c r="Y194" s="176"/>
      <c r="Z194" s="176"/>
      <c r="AA194" s="176"/>
      <c r="AB194" s="176"/>
      <c r="AC194" s="176"/>
      <c r="AD194" s="176"/>
      <c r="AE194" s="176"/>
      <c r="AF194" s="176"/>
    </row>
    <row r="195" spans="3:32" ht="15.75">
      <c r="C195" s="256" t="e">
        <f>Temperaturverlauf!J167</f>
        <v>#N/A</v>
      </c>
      <c r="D195" s="267">
        <f>Temperaturverlauf!I167</f>
        <v>0</v>
      </c>
      <c r="E195" s="2" t="str">
        <f t="shared" si="12"/>
        <v/>
      </c>
      <c r="F195" s="23" t="str">
        <f t="shared" si="13"/>
        <v/>
      </c>
      <c r="G195" s="276" t="e">
        <f t="shared" si="11"/>
        <v>#N/A</v>
      </c>
      <c r="H195">
        <f t="shared" si="10"/>
        <v>0</v>
      </c>
      <c r="I195" s="14"/>
      <c r="O195" s="1"/>
      <c r="P195">
        <f t="shared" si="14"/>
        <v>0</v>
      </c>
      <c r="Q195" s="176"/>
      <c r="R195" s="176"/>
      <c r="S195" s="176"/>
      <c r="T195" s="176"/>
      <c r="U195" s="176"/>
      <c r="V195" s="176"/>
      <c r="W195" s="176"/>
      <c r="X195" s="176"/>
      <c r="Y195" s="176"/>
      <c r="Z195" s="176"/>
      <c r="AA195" s="176"/>
      <c r="AB195" s="176"/>
      <c r="AC195" s="176"/>
      <c r="AD195" s="176"/>
      <c r="AE195" s="176"/>
      <c r="AF195" s="176"/>
    </row>
    <row r="196" spans="3:32" ht="15.75">
      <c r="C196" s="256" t="e">
        <f>Temperaturverlauf!J168</f>
        <v>#N/A</v>
      </c>
      <c r="D196" s="267">
        <f>Temperaturverlauf!I168</f>
        <v>0</v>
      </c>
      <c r="E196" s="2" t="str">
        <f t="shared" si="12"/>
        <v/>
      </c>
      <c r="F196" s="23" t="str">
        <f t="shared" si="13"/>
        <v/>
      </c>
      <c r="G196" s="276" t="e">
        <f t="shared" si="11"/>
        <v>#N/A</v>
      </c>
      <c r="H196">
        <f t="shared" si="10"/>
        <v>0</v>
      </c>
      <c r="I196" s="14"/>
      <c r="O196" s="1"/>
      <c r="P196">
        <f t="shared" si="14"/>
        <v>0</v>
      </c>
      <c r="Q196" s="176"/>
      <c r="R196" s="176"/>
      <c r="S196" s="176"/>
      <c r="T196" s="176"/>
      <c r="U196" s="176"/>
      <c r="V196" s="176"/>
      <c r="W196" s="176"/>
      <c r="X196" s="176"/>
      <c r="Y196" s="176"/>
      <c r="Z196" s="176"/>
      <c r="AA196" s="176"/>
      <c r="AB196" s="176"/>
      <c r="AC196" s="176"/>
      <c r="AD196" s="176"/>
      <c r="AE196" s="176"/>
      <c r="AF196" s="176"/>
    </row>
    <row r="197" spans="3:32" ht="15.75">
      <c r="C197" s="256" t="e">
        <f>Temperaturverlauf!J169</f>
        <v>#N/A</v>
      </c>
      <c r="D197" s="267">
        <f>Temperaturverlauf!I169</f>
        <v>0</v>
      </c>
      <c r="E197" s="2" t="str">
        <f t="shared" si="12"/>
        <v/>
      </c>
      <c r="F197" s="23" t="str">
        <f t="shared" si="13"/>
        <v/>
      </c>
      <c r="G197" s="276" t="e">
        <f t="shared" si="11"/>
        <v>#N/A</v>
      </c>
      <c r="H197">
        <f t="shared" si="10"/>
        <v>0</v>
      </c>
      <c r="I197" s="14"/>
      <c r="O197" s="1"/>
      <c r="P197">
        <f t="shared" si="14"/>
        <v>0</v>
      </c>
      <c r="Q197" s="176"/>
      <c r="R197" s="176"/>
      <c r="S197" s="176"/>
      <c r="T197" s="176"/>
      <c r="U197" s="176"/>
      <c r="V197" s="176"/>
      <c r="W197" s="176"/>
      <c r="X197" s="176"/>
      <c r="Y197" s="176"/>
      <c r="Z197" s="176"/>
      <c r="AA197" s="176"/>
      <c r="AB197" s="176"/>
      <c r="AC197" s="176"/>
      <c r="AD197" s="176"/>
      <c r="AE197" s="176"/>
      <c r="AF197" s="176"/>
    </row>
    <row r="198" spans="3:32" ht="15.75">
      <c r="C198" s="256" t="e">
        <f>Temperaturverlauf!J170</f>
        <v>#N/A</v>
      </c>
      <c r="D198" s="267">
        <f>Temperaturverlauf!I170</f>
        <v>0</v>
      </c>
      <c r="E198" s="2" t="str">
        <f t="shared" si="12"/>
        <v/>
      </c>
      <c r="F198" s="23" t="str">
        <f t="shared" si="13"/>
        <v/>
      </c>
      <c r="G198" s="276" t="e">
        <f t="shared" si="11"/>
        <v>#N/A</v>
      </c>
      <c r="H198">
        <f t="shared" si="10"/>
        <v>0</v>
      </c>
      <c r="I198" s="14"/>
      <c r="O198" s="1"/>
      <c r="P198">
        <f t="shared" si="14"/>
        <v>0</v>
      </c>
      <c r="Q198" s="176"/>
      <c r="R198" s="176"/>
      <c r="S198" s="176"/>
      <c r="T198" s="176"/>
      <c r="U198" s="176"/>
      <c r="V198" s="176"/>
      <c r="W198" s="176"/>
      <c r="X198" s="176"/>
      <c r="Y198" s="176"/>
      <c r="Z198" s="176"/>
      <c r="AA198" s="176"/>
      <c r="AB198" s="176"/>
      <c r="AC198" s="176"/>
      <c r="AD198" s="176"/>
      <c r="AE198" s="176"/>
      <c r="AF198" s="176"/>
    </row>
    <row r="199" spans="3:32" ht="15.75">
      <c r="C199" s="256" t="e">
        <f>Temperaturverlauf!J171</f>
        <v>#N/A</v>
      </c>
      <c r="D199" s="267">
        <f>Temperaturverlauf!I171</f>
        <v>0</v>
      </c>
      <c r="E199" s="2" t="str">
        <f t="shared" si="12"/>
        <v/>
      </c>
      <c r="F199" s="23" t="str">
        <f t="shared" si="13"/>
        <v/>
      </c>
      <c r="G199" s="276" t="e">
        <f t="shared" si="11"/>
        <v>#N/A</v>
      </c>
      <c r="H199">
        <f t="shared" si="10"/>
        <v>0</v>
      </c>
      <c r="I199" s="14"/>
      <c r="O199" s="1"/>
      <c r="P199">
        <f t="shared" si="14"/>
        <v>0</v>
      </c>
      <c r="Q199" s="176"/>
      <c r="R199" s="176"/>
      <c r="S199" s="176"/>
      <c r="T199" s="176"/>
      <c r="U199" s="176"/>
      <c r="V199" s="176"/>
      <c r="W199" s="176"/>
      <c r="X199" s="176"/>
      <c r="Y199" s="176"/>
      <c r="Z199" s="176"/>
      <c r="AA199" s="176"/>
      <c r="AB199" s="176"/>
      <c r="AC199" s="176"/>
      <c r="AD199" s="176"/>
      <c r="AE199" s="176"/>
      <c r="AF199" s="176"/>
    </row>
    <row r="200" spans="3:32" ht="15.75">
      <c r="C200" s="256" t="e">
        <f>Temperaturverlauf!J172</f>
        <v>#N/A</v>
      </c>
      <c r="D200" s="267">
        <f>Temperaturverlauf!I172</f>
        <v>0</v>
      </c>
      <c r="E200" s="2" t="str">
        <f t="shared" si="12"/>
        <v/>
      </c>
      <c r="F200" s="23" t="str">
        <f t="shared" si="13"/>
        <v/>
      </c>
      <c r="G200" s="276" t="e">
        <f t="shared" si="11"/>
        <v>#N/A</v>
      </c>
      <c r="H200">
        <f t="shared" si="10"/>
        <v>0</v>
      </c>
      <c r="I200" s="14"/>
      <c r="O200" s="1"/>
      <c r="P200">
        <f t="shared" si="14"/>
        <v>0</v>
      </c>
      <c r="Q200" s="176"/>
      <c r="R200" s="176"/>
      <c r="S200" s="176"/>
      <c r="T200" s="176"/>
      <c r="U200" s="176"/>
      <c r="V200" s="176"/>
      <c r="W200" s="176"/>
      <c r="X200" s="176"/>
      <c r="Y200" s="176"/>
      <c r="Z200" s="176"/>
      <c r="AA200" s="176"/>
      <c r="AB200" s="176"/>
      <c r="AC200" s="176"/>
      <c r="AD200" s="176"/>
      <c r="AE200" s="176"/>
      <c r="AF200" s="176"/>
    </row>
    <row r="201" spans="3:32" ht="15.75">
      <c r="C201" s="256" t="e">
        <f>Temperaturverlauf!J173</f>
        <v>#N/A</v>
      </c>
      <c r="D201" s="267">
        <f>Temperaturverlauf!I173</f>
        <v>0</v>
      </c>
      <c r="E201" s="2" t="str">
        <f t="shared" si="12"/>
        <v/>
      </c>
      <c r="F201" s="23" t="str">
        <f t="shared" si="13"/>
        <v/>
      </c>
      <c r="G201" s="276" t="e">
        <f t="shared" si="11"/>
        <v>#N/A</v>
      </c>
      <c r="H201">
        <f t="shared" si="10"/>
        <v>0</v>
      </c>
      <c r="I201" s="14"/>
      <c r="O201" s="1"/>
      <c r="P201">
        <f t="shared" si="14"/>
        <v>0</v>
      </c>
      <c r="Q201" s="176"/>
      <c r="R201" s="176"/>
      <c r="S201" s="176"/>
      <c r="T201" s="176"/>
      <c r="U201" s="176"/>
      <c r="V201" s="176"/>
      <c r="W201" s="176"/>
      <c r="X201" s="176"/>
      <c r="Y201" s="176"/>
      <c r="Z201" s="176"/>
      <c r="AA201" s="176"/>
      <c r="AB201" s="176"/>
      <c r="AC201" s="176"/>
      <c r="AD201" s="176"/>
      <c r="AE201" s="176"/>
      <c r="AF201" s="176"/>
    </row>
    <row r="202" spans="3:32" ht="15.75">
      <c r="C202" s="256" t="e">
        <f>Temperaturverlauf!J174</f>
        <v>#N/A</v>
      </c>
      <c r="D202" s="267">
        <f>Temperaturverlauf!I174</f>
        <v>0</v>
      </c>
      <c r="E202" s="2" t="str">
        <f t="shared" si="12"/>
        <v/>
      </c>
      <c r="F202" s="23" t="str">
        <f t="shared" si="13"/>
        <v/>
      </c>
      <c r="G202" s="276" t="e">
        <f t="shared" si="11"/>
        <v>#N/A</v>
      </c>
      <c r="H202">
        <f t="shared" si="10"/>
        <v>0</v>
      </c>
      <c r="I202" s="14"/>
      <c r="O202" s="1"/>
      <c r="P202">
        <f t="shared" si="14"/>
        <v>0</v>
      </c>
      <c r="Q202" s="176"/>
      <c r="R202" s="176"/>
      <c r="S202" s="176"/>
      <c r="T202" s="176"/>
      <c r="U202" s="176"/>
      <c r="V202" s="176"/>
      <c r="W202" s="176"/>
      <c r="X202" s="176"/>
      <c r="Y202" s="176"/>
      <c r="Z202" s="176"/>
      <c r="AA202" s="176"/>
      <c r="AB202" s="176"/>
      <c r="AC202" s="176"/>
      <c r="AD202" s="176"/>
      <c r="AE202" s="176"/>
      <c r="AF202" s="176"/>
    </row>
    <row r="203" spans="3:32" ht="15.75">
      <c r="C203" s="256" t="e">
        <f>Temperaturverlauf!J175</f>
        <v>#N/A</v>
      </c>
      <c r="D203" s="267">
        <f>Temperaturverlauf!I175</f>
        <v>0</v>
      </c>
      <c r="E203" s="2" t="str">
        <f t="shared" si="12"/>
        <v/>
      </c>
      <c r="F203" s="23" t="str">
        <f t="shared" si="13"/>
        <v/>
      </c>
      <c r="G203" s="276" t="e">
        <f t="shared" si="11"/>
        <v>#N/A</v>
      </c>
      <c r="H203">
        <f t="shared" si="10"/>
        <v>0</v>
      </c>
      <c r="I203" s="14"/>
      <c r="O203" s="1"/>
      <c r="P203">
        <f t="shared" si="14"/>
        <v>0</v>
      </c>
      <c r="Q203" s="176"/>
      <c r="R203" s="176"/>
      <c r="S203" s="176"/>
      <c r="T203" s="176"/>
      <c r="U203" s="176"/>
      <c r="V203" s="176"/>
      <c r="W203" s="176"/>
      <c r="X203" s="176"/>
      <c r="Y203" s="176"/>
      <c r="Z203" s="176"/>
      <c r="AA203" s="176"/>
      <c r="AB203" s="176"/>
      <c r="AC203" s="176"/>
      <c r="AD203" s="176"/>
      <c r="AE203" s="176"/>
      <c r="AF203" s="176"/>
    </row>
    <row r="204" spans="3:32" ht="15.75">
      <c r="C204" s="256" t="e">
        <f>Temperaturverlauf!J176</f>
        <v>#N/A</v>
      </c>
      <c r="D204" s="267">
        <f>Temperaturverlauf!I176</f>
        <v>0</v>
      </c>
      <c r="E204" s="2" t="str">
        <f t="shared" si="12"/>
        <v/>
      </c>
      <c r="F204" s="23" t="str">
        <f t="shared" si="13"/>
        <v/>
      </c>
      <c r="G204" s="276" t="e">
        <f t="shared" si="11"/>
        <v>#N/A</v>
      </c>
      <c r="H204">
        <f t="shared" si="10"/>
        <v>0</v>
      </c>
      <c r="I204" s="14"/>
      <c r="O204" s="1"/>
      <c r="P204">
        <f t="shared" si="14"/>
        <v>0</v>
      </c>
      <c r="Q204" s="176"/>
      <c r="R204" s="176"/>
      <c r="S204" s="176"/>
      <c r="T204" s="176"/>
      <c r="U204" s="176"/>
      <c r="V204" s="176"/>
      <c r="W204" s="176"/>
      <c r="X204" s="176"/>
      <c r="Y204" s="176"/>
      <c r="Z204" s="176"/>
      <c r="AA204" s="176"/>
      <c r="AB204" s="176"/>
      <c r="AC204" s="176"/>
      <c r="AD204" s="176"/>
      <c r="AE204" s="176"/>
      <c r="AF204" s="176"/>
    </row>
    <row r="205" spans="3:32" ht="15.75">
      <c r="C205" s="256" t="e">
        <f>Temperaturverlauf!J177</f>
        <v>#N/A</v>
      </c>
      <c r="D205" s="267">
        <f>Temperaturverlauf!I177</f>
        <v>0</v>
      </c>
      <c r="E205" s="2" t="str">
        <f t="shared" si="12"/>
        <v/>
      </c>
      <c r="F205" s="23" t="str">
        <f t="shared" si="13"/>
        <v/>
      </c>
      <c r="G205" s="276" t="e">
        <f t="shared" si="11"/>
        <v>#N/A</v>
      </c>
      <c r="H205">
        <f t="shared" si="10"/>
        <v>0</v>
      </c>
      <c r="I205" s="14"/>
      <c r="O205" s="1"/>
      <c r="P205">
        <f t="shared" si="14"/>
        <v>0</v>
      </c>
      <c r="Q205" s="176"/>
      <c r="R205" s="176"/>
      <c r="S205" s="176"/>
      <c r="T205" s="176"/>
      <c r="U205" s="176"/>
      <c r="V205" s="176"/>
      <c r="W205" s="176"/>
      <c r="X205" s="176"/>
      <c r="Y205" s="176"/>
      <c r="Z205" s="176"/>
      <c r="AA205" s="176"/>
      <c r="AB205" s="176"/>
      <c r="AC205" s="176"/>
      <c r="AD205" s="176"/>
      <c r="AE205" s="176"/>
      <c r="AF205" s="176"/>
    </row>
    <row r="206" spans="3:32" ht="15.75">
      <c r="C206" s="256" t="e">
        <f>Temperaturverlauf!J178</f>
        <v>#N/A</v>
      </c>
      <c r="D206" s="267">
        <f>Temperaturverlauf!I178</f>
        <v>0</v>
      </c>
      <c r="E206" s="2" t="str">
        <f t="shared" si="12"/>
        <v/>
      </c>
      <c r="F206" s="23" t="str">
        <f t="shared" si="13"/>
        <v/>
      </c>
      <c r="G206" s="276" t="e">
        <f t="shared" si="11"/>
        <v>#N/A</v>
      </c>
      <c r="H206">
        <f t="shared" si="10"/>
        <v>0</v>
      </c>
      <c r="I206" s="14"/>
      <c r="O206" s="1"/>
      <c r="P206">
        <f t="shared" si="14"/>
        <v>0</v>
      </c>
      <c r="Q206" s="176"/>
      <c r="R206" s="176"/>
      <c r="S206" s="176"/>
      <c r="T206" s="176"/>
      <c r="U206" s="176"/>
      <c r="V206" s="176"/>
      <c r="W206" s="176"/>
      <c r="X206" s="176"/>
      <c r="Y206" s="176"/>
      <c r="Z206" s="176"/>
      <c r="AA206" s="176"/>
      <c r="AB206" s="176"/>
      <c r="AC206" s="176"/>
      <c r="AD206" s="176"/>
      <c r="AE206" s="176"/>
      <c r="AF206" s="176"/>
    </row>
    <row r="207" spans="3:32" ht="15.75">
      <c r="C207" s="256" t="e">
        <f>Temperaturverlauf!J179</f>
        <v>#N/A</v>
      </c>
      <c r="D207" s="267">
        <f>Temperaturverlauf!I179</f>
        <v>0</v>
      </c>
      <c r="E207" s="2" t="str">
        <f t="shared" si="12"/>
        <v/>
      </c>
      <c r="F207" s="23" t="str">
        <f t="shared" si="13"/>
        <v/>
      </c>
      <c r="G207" s="276" t="e">
        <f t="shared" si="11"/>
        <v>#N/A</v>
      </c>
      <c r="H207">
        <f t="shared" si="10"/>
        <v>0</v>
      </c>
      <c r="I207" s="14"/>
      <c r="O207" s="1"/>
      <c r="P207">
        <f t="shared" si="14"/>
        <v>0</v>
      </c>
      <c r="Q207" s="176"/>
      <c r="R207" s="176"/>
      <c r="S207" s="176"/>
      <c r="T207" s="176"/>
      <c r="U207" s="176"/>
      <c r="V207" s="176"/>
      <c r="W207" s="176"/>
      <c r="X207" s="176"/>
      <c r="Y207" s="176"/>
      <c r="Z207" s="176"/>
      <c r="AA207" s="176"/>
      <c r="AB207" s="176"/>
      <c r="AC207" s="176"/>
      <c r="AD207" s="176"/>
      <c r="AE207" s="176"/>
      <c r="AF207" s="176"/>
    </row>
    <row r="208" spans="3:32" ht="15.75">
      <c r="C208" s="256" t="e">
        <f>Temperaturverlauf!J180</f>
        <v>#N/A</v>
      </c>
      <c r="D208" s="267">
        <f>Temperaturverlauf!I180</f>
        <v>0</v>
      </c>
      <c r="E208" s="2" t="str">
        <f t="shared" si="12"/>
        <v/>
      </c>
      <c r="F208" s="23" t="str">
        <f t="shared" si="13"/>
        <v/>
      </c>
      <c r="G208" s="276" t="e">
        <f t="shared" si="11"/>
        <v>#N/A</v>
      </c>
      <c r="H208">
        <f t="shared" si="10"/>
        <v>0</v>
      </c>
      <c r="I208" s="14"/>
      <c r="O208" s="1"/>
      <c r="P208">
        <f t="shared" si="14"/>
        <v>0</v>
      </c>
      <c r="Q208" s="176"/>
      <c r="R208" s="176"/>
      <c r="S208" s="176"/>
      <c r="T208" s="176"/>
      <c r="U208" s="176"/>
      <c r="V208" s="176"/>
      <c r="W208" s="176"/>
      <c r="X208" s="176"/>
      <c r="Y208" s="176"/>
      <c r="Z208" s="176"/>
      <c r="AA208" s="176"/>
      <c r="AB208" s="176"/>
      <c r="AC208" s="176"/>
      <c r="AD208" s="176"/>
      <c r="AE208" s="176"/>
      <c r="AF208" s="176"/>
    </row>
    <row r="209" spans="3:32" ht="15.75">
      <c r="C209" s="256" t="e">
        <f>Temperaturverlauf!J181</f>
        <v>#N/A</v>
      </c>
      <c r="D209" s="267">
        <f>Temperaturverlauf!I181</f>
        <v>0</v>
      </c>
      <c r="E209" s="2" t="str">
        <f t="shared" si="12"/>
        <v/>
      </c>
      <c r="F209" s="23" t="str">
        <f t="shared" si="13"/>
        <v/>
      </c>
      <c r="G209" s="276" t="e">
        <f t="shared" si="11"/>
        <v>#N/A</v>
      </c>
      <c r="H209">
        <f t="shared" si="10"/>
        <v>0</v>
      </c>
      <c r="I209" s="14"/>
      <c r="O209" s="1"/>
      <c r="P209">
        <f t="shared" si="14"/>
        <v>0</v>
      </c>
      <c r="Q209" s="176"/>
      <c r="R209" s="176"/>
      <c r="S209" s="176"/>
      <c r="T209" s="176"/>
      <c r="U209" s="176"/>
      <c r="V209" s="176"/>
      <c r="W209" s="176"/>
      <c r="X209" s="176"/>
      <c r="Y209" s="176"/>
      <c r="Z209" s="176"/>
      <c r="AA209" s="176"/>
      <c r="AB209" s="176"/>
      <c r="AC209" s="176"/>
      <c r="AD209" s="176"/>
      <c r="AE209" s="176"/>
      <c r="AF209" s="176"/>
    </row>
    <row r="210" spans="3:32" ht="15.75">
      <c r="C210" s="256" t="e">
        <f>Temperaturverlauf!J182</f>
        <v>#N/A</v>
      </c>
      <c r="D210" s="267">
        <f>Temperaturverlauf!I182</f>
        <v>0</v>
      </c>
      <c r="E210" s="2" t="str">
        <f t="shared" si="12"/>
        <v/>
      </c>
      <c r="F210" s="23" t="str">
        <f t="shared" si="13"/>
        <v/>
      </c>
      <c r="G210" s="276" t="e">
        <f t="shared" si="11"/>
        <v>#N/A</v>
      </c>
      <c r="H210">
        <f t="shared" si="10"/>
        <v>0</v>
      </c>
      <c r="I210" s="14"/>
      <c r="O210" s="1"/>
      <c r="P210">
        <f t="shared" si="14"/>
        <v>0</v>
      </c>
      <c r="Q210" s="176"/>
      <c r="R210" s="176"/>
      <c r="S210" s="176"/>
      <c r="T210" s="176"/>
      <c r="U210" s="176"/>
      <c r="V210" s="176"/>
      <c r="W210" s="176"/>
      <c r="X210" s="176"/>
      <c r="Y210" s="176"/>
      <c r="Z210" s="176"/>
      <c r="AA210" s="176"/>
      <c r="AB210" s="176"/>
      <c r="AC210" s="176"/>
      <c r="AD210" s="176"/>
      <c r="AE210" s="176"/>
      <c r="AF210" s="176"/>
    </row>
    <row r="211" spans="3:32" ht="15.75">
      <c r="C211" s="256" t="e">
        <f>Temperaturverlauf!J183</f>
        <v>#N/A</v>
      </c>
      <c r="D211" s="267">
        <f>Temperaturverlauf!I183</f>
        <v>0</v>
      </c>
      <c r="E211" s="2" t="str">
        <f t="shared" si="12"/>
        <v/>
      </c>
      <c r="F211" s="23" t="str">
        <f t="shared" si="13"/>
        <v/>
      </c>
      <c r="G211" s="276" t="e">
        <f t="shared" si="11"/>
        <v>#N/A</v>
      </c>
      <c r="H211">
        <f t="shared" si="10"/>
        <v>0</v>
      </c>
      <c r="I211" s="14"/>
      <c r="O211" s="1"/>
      <c r="P211">
        <f t="shared" si="14"/>
        <v>0</v>
      </c>
      <c r="Q211" s="176"/>
      <c r="R211" s="176"/>
      <c r="S211" s="176"/>
      <c r="T211" s="176"/>
      <c r="U211" s="176"/>
      <c r="V211" s="176"/>
      <c r="W211" s="176"/>
      <c r="X211" s="176"/>
      <c r="Y211" s="176"/>
      <c r="Z211" s="176"/>
      <c r="AA211" s="176"/>
      <c r="AB211" s="176"/>
      <c r="AC211" s="176"/>
      <c r="AD211" s="176"/>
      <c r="AE211" s="176"/>
      <c r="AF211" s="176"/>
    </row>
    <row r="212" spans="3:32" ht="15.75">
      <c r="C212" s="256" t="e">
        <f>Temperaturverlauf!J184</f>
        <v>#N/A</v>
      </c>
      <c r="D212" s="267">
        <f>Temperaturverlauf!I184</f>
        <v>0</v>
      </c>
      <c r="E212" s="2" t="str">
        <f t="shared" si="12"/>
        <v/>
      </c>
      <c r="F212" s="23" t="str">
        <f t="shared" si="13"/>
        <v/>
      </c>
      <c r="G212" s="276" t="e">
        <f t="shared" si="11"/>
        <v>#N/A</v>
      </c>
      <c r="H212">
        <f t="shared" si="10"/>
        <v>0</v>
      </c>
      <c r="I212" s="14"/>
      <c r="O212" s="1"/>
      <c r="P212">
        <f t="shared" si="14"/>
        <v>0</v>
      </c>
      <c r="Q212" s="176"/>
      <c r="R212" s="176"/>
      <c r="S212" s="176"/>
      <c r="T212" s="176"/>
      <c r="U212" s="176"/>
      <c r="V212" s="176"/>
      <c r="W212" s="176"/>
      <c r="X212" s="176"/>
      <c r="Y212" s="176"/>
      <c r="Z212" s="176"/>
      <c r="AA212" s="176"/>
      <c r="AB212" s="176"/>
      <c r="AC212" s="176"/>
      <c r="AD212" s="176"/>
      <c r="AE212" s="176"/>
      <c r="AF212" s="176"/>
    </row>
    <row r="213" spans="3:32" ht="15.75">
      <c r="C213" s="256" t="e">
        <f>Temperaturverlauf!J185</f>
        <v>#N/A</v>
      </c>
      <c r="D213" s="267">
        <f>Temperaturverlauf!I185</f>
        <v>0</v>
      </c>
      <c r="E213" s="2" t="str">
        <f t="shared" si="12"/>
        <v/>
      </c>
      <c r="F213" s="23" t="str">
        <f t="shared" si="13"/>
        <v/>
      </c>
      <c r="G213" s="276" t="e">
        <f t="shared" si="11"/>
        <v>#N/A</v>
      </c>
      <c r="H213">
        <f t="shared" si="10"/>
        <v>0</v>
      </c>
      <c r="I213" s="14"/>
      <c r="O213" s="1"/>
      <c r="P213">
        <f t="shared" si="14"/>
        <v>0</v>
      </c>
      <c r="Q213" s="176"/>
      <c r="R213" s="176"/>
      <c r="S213" s="176"/>
      <c r="T213" s="176"/>
      <c r="U213" s="176"/>
      <c r="V213" s="176"/>
      <c r="W213" s="176"/>
      <c r="X213" s="176"/>
      <c r="Y213" s="176"/>
      <c r="Z213" s="176"/>
      <c r="AA213" s="176"/>
      <c r="AB213" s="176"/>
      <c r="AC213" s="176"/>
      <c r="AD213" s="176"/>
      <c r="AE213" s="176"/>
      <c r="AF213" s="176"/>
    </row>
    <row r="214" spans="3:32" ht="15.75">
      <c r="C214" s="256" t="e">
        <f>Temperaturverlauf!J186</f>
        <v>#N/A</v>
      </c>
      <c r="D214" s="267">
        <f>Temperaturverlauf!I186</f>
        <v>0</v>
      </c>
      <c r="E214" s="2" t="str">
        <f t="shared" si="12"/>
        <v/>
      </c>
      <c r="F214" s="23" t="str">
        <f t="shared" si="13"/>
        <v/>
      </c>
      <c r="G214" s="276" t="e">
        <f t="shared" si="11"/>
        <v>#N/A</v>
      </c>
      <c r="H214">
        <f t="shared" si="10"/>
        <v>0</v>
      </c>
      <c r="I214" s="14"/>
      <c r="O214" s="1"/>
      <c r="P214">
        <f t="shared" si="14"/>
        <v>0</v>
      </c>
      <c r="Q214" s="176"/>
      <c r="R214" s="176"/>
      <c r="S214" s="176"/>
      <c r="T214" s="176"/>
      <c r="U214" s="176"/>
      <c r="V214" s="176"/>
      <c r="W214" s="176"/>
      <c r="X214" s="176"/>
      <c r="Y214" s="176"/>
      <c r="Z214" s="176"/>
      <c r="AA214" s="176"/>
      <c r="AB214" s="176"/>
      <c r="AC214" s="176"/>
      <c r="AD214" s="176"/>
      <c r="AE214" s="176"/>
      <c r="AF214" s="176"/>
    </row>
    <row r="215" spans="3:32" ht="15.75">
      <c r="C215" s="256" t="e">
        <f>Temperaturverlauf!J187</f>
        <v>#N/A</v>
      </c>
      <c r="D215" s="267">
        <f>Temperaturverlauf!I187</f>
        <v>0</v>
      </c>
      <c r="E215" s="2" t="str">
        <f t="shared" si="12"/>
        <v/>
      </c>
      <c r="F215" s="23" t="str">
        <f t="shared" si="13"/>
        <v/>
      </c>
      <c r="G215" s="276" t="e">
        <f t="shared" si="11"/>
        <v>#N/A</v>
      </c>
      <c r="H215">
        <f t="shared" si="10"/>
        <v>0</v>
      </c>
      <c r="I215" s="14"/>
      <c r="O215" s="1"/>
      <c r="P215">
        <f t="shared" si="14"/>
        <v>0</v>
      </c>
      <c r="Q215" s="176"/>
      <c r="R215" s="176"/>
      <c r="S215" s="176"/>
      <c r="T215" s="176"/>
      <c r="U215" s="176"/>
      <c r="V215" s="176"/>
      <c r="W215" s="176"/>
      <c r="X215" s="176"/>
      <c r="Y215" s="176"/>
      <c r="Z215" s="176"/>
      <c r="AA215" s="176"/>
      <c r="AB215" s="176"/>
      <c r="AC215" s="176"/>
      <c r="AD215" s="176"/>
      <c r="AE215" s="176"/>
      <c r="AF215" s="176"/>
    </row>
    <row r="216" spans="3:32" ht="15.75">
      <c r="C216" s="256" t="e">
        <f>Temperaturverlauf!J188</f>
        <v>#N/A</v>
      </c>
      <c r="D216" s="267">
        <f>Temperaturverlauf!I188</f>
        <v>0</v>
      </c>
      <c r="E216" s="2" t="str">
        <f t="shared" si="12"/>
        <v/>
      </c>
      <c r="F216" s="23" t="str">
        <f t="shared" si="13"/>
        <v/>
      </c>
      <c r="G216" s="276" t="e">
        <f t="shared" si="11"/>
        <v>#N/A</v>
      </c>
      <c r="H216">
        <f t="shared" ref="H216:H265" si="15">IF(ISNA(G216),0,G216)</f>
        <v>0</v>
      </c>
      <c r="I216" s="14"/>
      <c r="O216" s="1"/>
      <c r="P216">
        <f t="shared" si="14"/>
        <v>0</v>
      </c>
      <c r="Q216" s="176"/>
      <c r="R216" s="176"/>
      <c r="S216" s="176"/>
      <c r="T216" s="176"/>
      <c r="U216" s="176"/>
      <c r="V216" s="176"/>
      <c r="W216" s="176"/>
      <c r="X216" s="176"/>
      <c r="Y216" s="176"/>
      <c r="Z216" s="176"/>
      <c r="AA216" s="176"/>
      <c r="AB216" s="176"/>
      <c r="AC216" s="176"/>
      <c r="AD216" s="176"/>
      <c r="AE216" s="176"/>
      <c r="AF216" s="176"/>
    </row>
    <row r="217" spans="3:32" ht="15.75">
      <c r="C217" s="256" t="e">
        <f>Temperaturverlauf!J189</f>
        <v>#N/A</v>
      </c>
      <c r="D217" s="267">
        <f>Temperaturverlauf!I189</f>
        <v>0</v>
      </c>
      <c r="E217" s="2" t="str">
        <f t="shared" si="12"/>
        <v/>
      </c>
      <c r="F217" s="23" t="str">
        <f t="shared" si="13"/>
        <v/>
      </c>
      <c r="G217" s="276" t="e">
        <f t="shared" si="11"/>
        <v>#N/A</v>
      </c>
      <c r="H217">
        <f t="shared" si="15"/>
        <v>0</v>
      </c>
      <c r="I217" s="14"/>
      <c r="O217" s="1"/>
      <c r="P217">
        <f t="shared" si="14"/>
        <v>0</v>
      </c>
      <c r="Q217" s="176"/>
      <c r="R217" s="176"/>
      <c r="S217" s="176"/>
      <c r="T217" s="176"/>
      <c r="U217" s="176"/>
      <c r="V217" s="176"/>
      <c r="W217" s="176"/>
      <c r="X217" s="176"/>
      <c r="Y217" s="176"/>
      <c r="Z217" s="176"/>
      <c r="AA217" s="176"/>
      <c r="AB217" s="176"/>
      <c r="AC217" s="176"/>
      <c r="AD217" s="176"/>
      <c r="AE217" s="176"/>
      <c r="AF217" s="176"/>
    </row>
    <row r="218" spans="3:32" ht="15.75">
      <c r="C218" s="256" t="e">
        <f>Temperaturverlauf!J190</f>
        <v>#N/A</v>
      </c>
      <c r="D218" s="267">
        <f>Temperaturverlauf!I190</f>
        <v>0</v>
      </c>
      <c r="E218" s="2" t="str">
        <f t="shared" si="12"/>
        <v/>
      </c>
      <c r="F218" s="23" t="str">
        <f t="shared" si="13"/>
        <v/>
      </c>
      <c r="G218" s="276" t="e">
        <f t="shared" si="11"/>
        <v>#N/A</v>
      </c>
      <c r="H218">
        <f t="shared" si="15"/>
        <v>0</v>
      </c>
      <c r="I218" s="14"/>
      <c r="O218" s="1"/>
      <c r="P218">
        <f t="shared" si="14"/>
        <v>0</v>
      </c>
      <c r="Q218" s="176"/>
      <c r="R218" s="176"/>
      <c r="S218" s="176"/>
      <c r="T218" s="176"/>
      <c r="U218" s="176"/>
      <c r="V218" s="176"/>
      <c r="W218" s="176"/>
      <c r="X218" s="176"/>
      <c r="Y218" s="176"/>
      <c r="Z218" s="176"/>
      <c r="AA218" s="176"/>
      <c r="AB218" s="176"/>
      <c r="AC218" s="176"/>
      <c r="AD218" s="176"/>
      <c r="AE218" s="176"/>
      <c r="AF218" s="176"/>
    </row>
    <row r="219" spans="3:32" ht="15.75">
      <c r="C219" s="256" t="e">
        <f>Temperaturverlauf!J191</f>
        <v>#N/A</v>
      </c>
      <c r="D219" s="267">
        <f>Temperaturverlauf!I191</f>
        <v>0</v>
      </c>
      <c r="E219" s="2" t="str">
        <f t="shared" si="12"/>
        <v/>
      </c>
      <c r="F219" s="23" t="str">
        <f t="shared" si="13"/>
        <v/>
      </c>
      <c r="G219" s="276" t="e">
        <f t="shared" si="11"/>
        <v>#N/A</v>
      </c>
      <c r="H219">
        <f t="shared" si="15"/>
        <v>0</v>
      </c>
      <c r="I219" s="14"/>
      <c r="O219" s="1"/>
      <c r="P219">
        <f t="shared" si="14"/>
        <v>0</v>
      </c>
      <c r="Q219" s="176"/>
      <c r="R219" s="176"/>
      <c r="S219" s="176"/>
      <c r="T219" s="176"/>
      <c r="U219" s="176"/>
      <c r="V219" s="176"/>
      <c r="W219" s="176"/>
      <c r="X219" s="176"/>
      <c r="Y219" s="176"/>
      <c r="Z219" s="176"/>
      <c r="AA219" s="176"/>
      <c r="AB219" s="176"/>
      <c r="AC219" s="176"/>
      <c r="AD219" s="176"/>
      <c r="AE219" s="176"/>
      <c r="AF219" s="176"/>
    </row>
    <row r="220" spans="3:32" ht="15.75">
      <c r="C220" s="256" t="e">
        <f>Temperaturverlauf!J192</f>
        <v>#N/A</v>
      </c>
      <c r="D220" s="267">
        <f>Temperaturverlauf!I192</f>
        <v>0</v>
      </c>
      <c r="E220" s="2" t="str">
        <f t="shared" si="12"/>
        <v/>
      </c>
      <c r="F220" s="23" t="str">
        <f t="shared" si="13"/>
        <v/>
      </c>
      <c r="G220" s="276" t="e">
        <f t="shared" si="11"/>
        <v>#N/A</v>
      </c>
      <c r="H220">
        <f t="shared" si="15"/>
        <v>0</v>
      </c>
      <c r="I220" s="14"/>
      <c r="O220" s="1"/>
      <c r="P220">
        <f t="shared" si="14"/>
        <v>0</v>
      </c>
      <c r="Q220" s="176"/>
      <c r="R220" s="176"/>
      <c r="S220" s="176"/>
      <c r="T220" s="176"/>
      <c r="U220" s="176"/>
      <c r="V220" s="176"/>
      <c r="W220" s="176"/>
      <c r="X220" s="176"/>
      <c r="Y220" s="176"/>
      <c r="Z220" s="176"/>
      <c r="AA220" s="176"/>
      <c r="AB220" s="176"/>
      <c r="AC220" s="176"/>
      <c r="AD220" s="176"/>
      <c r="AE220" s="176"/>
      <c r="AF220" s="176"/>
    </row>
    <row r="221" spans="3:32" ht="15.75">
      <c r="C221" s="256" t="e">
        <f>Temperaturverlauf!J193</f>
        <v>#N/A</v>
      </c>
      <c r="D221" s="267">
        <f>Temperaturverlauf!I193</f>
        <v>0</v>
      </c>
      <c r="E221" s="2" t="str">
        <f t="shared" si="12"/>
        <v/>
      </c>
      <c r="F221" s="23" t="str">
        <f t="shared" si="13"/>
        <v/>
      </c>
      <c r="G221" s="276" t="e">
        <f t="shared" si="11"/>
        <v>#N/A</v>
      </c>
      <c r="H221">
        <f t="shared" si="15"/>
        <v>0</v>
      </c>
      <c r="I221" s="14"/>
      <c r="O221" s="1"/>
      <c r="P221">
        <f t="shared" si="14"/>
        <v>0</v>
      </c>
      <c r="Q221" s="176"/>
      <c r="R221" s="176"/>
      <c r="S221" s="176"/>
      <c r="T221" s="176"/>
      <c r="U221" s="176"/>
      <c r="V221" s="176"/>
      <c r="W221" s="176"/>
      <c r="X221" s="176"/>
      <c r="Y221" s="176"/>
      <c r="Z221" s="176"/>
      <c r="AA221" s="176"/>
      <c r="AB221" s="176"/>
      <c r="AC221" s="176"/>
      <c r="AD221" s="176"/>
      <c r="AE221" s="176"/>
      <c r="AF221" s="176"/>
    </row>
    <row r="222" spans="3:32" ht="15.75">
      <c r="C222" s="256" t="e">
        <f>Temperaturverlauf!J194</f>
        <v>#N/A</v>
      </c>
      <c r="D222" s="267">
        <f>Temperaturverlauf!I194</f>
        <v>0</v>
      </c>
      <c r="E222" s="2" t="str">
        <f t="shared" si="12"/>
        <v/>
      </c>
      <c r="F222" s="23" t="str">
        <f t="shared" si="13"/>
        <v/>
      </c>
      <c r="G222" s="276" t="e">
        <f t="shared" si="11"/>
        <v>#N/A</v>
      </c>
      <c r="H222">
        <f t="shared" si="15"/>
        <v>0</v>
      </c>
      <c r="I222" s="14"/>
      <c r="O222" s="1"/>
      <c r="P222">
        <f t="shared" si="14"/>
        <v>0</v>
      </c>
      <c r="Q222" s="176"/>
      <c r="R222" s="176"/>
      <c r="S222" s="176"/>
      <c r="T222" s="176"/>
      <c r="U222" s="176"/>
      <c r="V222" s="176"/>
      <c r="W222" s="176"/>
      <c r="X222" s="176"/>
      <c r="Y222" s="176"/>
      <c r="Z222" s="176"/>
      <c r="AA222" s="176"/>
      <c r="AB222" s="176"/>
      <c r="AC222" s="176"/>
      <c r="AD222" s="176"/>
      <c r="AE222" s="176"/>
      <c r="AF222" s="176"/>
    </row>
    <row r="223" spans="3:32" ht="15.75">
      <c r="C223" s="256" t="e">
        <f>Temperaturverlauf!J195</f>
        <v>#N/A</v>
      </c>
      <c r="D223" s="267">
        <f>Temperaturverlauf!I195</f>
        <v>0</v>
      </c>
      <c r="E223" s="2" t="str">
        <f t="shared" si="12"/>
        <v/>
      </c>
      <c r="F223" s="23" t="str">
        <f t="shared" si="13"/>
        <v/>
      </c>
      <c r="G223" s="276" t="e">
        <f t="shared" si="11"/>
        <v>#N/A</v>
      </c>
      <c r="H223">
        <f t="shared" si="15"/>
        <v>0</v>
      </c>
      <c r="I223" s="14"/>
      <c r="O223" s="1"/>
      <c r="P223">
        <f t="shared" si="14"/>
        <v>0</v>
      </c>
      <c r="Q223" s="176"/>
      <c r="R223" s="176"/>
      <c r="S223" s="176"/>
      <c r="T223" s="176"/>
      <c r="U223" s="176"/>
      <c r="V223" s="176"/>
      <c r="W223" s="176"/>
      <c r="X223" s="176"/>
      <c r="Y223" s="176"/>
      <c r="Z223" s="176"/>
      <c r="AA223" s="176"/>
      <c r="AB223" s="176"/>
      <c r="AC223" s="176"/>
      <c r="AD223" s="176"/>
      <c r="AE223" s="176"/>
      <c r="AF223" s="176"/>
    </row>
    <row r="224" spans="3:32" ht="15.75">
      <c r="C224" s="256" t="e">
        <f>Temperaturverlauf!J196</f>
        <v>#N/A</v>
      </c>
      <c r="D224" s="267">
        <f>Temperaturverlauf!I196</f>
        <v>0</v>
      </c>
      <c r="E224" s="2" t="str">
        <f t="shared" si="12"/>
        <v/>
      </c>
      <c r="F224" s="23" t="str">
        <f t="shared" si="13"/>
        <v/>
      </c>
      <c r="G224" s="276" t="e">
        <f t="shared" si="11"/>
        <v>#N/A</v>
      </c>
      <c r="H224">
        <f t="shared" si="15"/>
        <v>0</v>
      </c>
      <c r="I224" s="14"/>
      <c r="O224" s="1"/>
      <c r="P224">
        <f t="shared" si="14"/>
        <v>0</v>
      </c>
      <c r="Q224" s="176"/>
      <c r="R224" s="176"/>
      <c r="S224" s="176"/>
      <c r="T224" s="176"/>
      <c r="U224" s="176"/>
      <c r="V224" s="176"/>
      <c r="W224" s="176"/>
      <c r="X224" s="176"/>
      <c r="Y224" s="176"/>
      <c r="Z224" s="176"/>
      <c r="AA224" s="176"/>
      <c r="AB224" s="176"/>
      <c r="AC224" s="176"/>
      <c r="AD224" s="176"/>
      <c r="AE224" s="176"/>
      <c r="AF224" s="176"/>
    </row>
    <row r="225" spans="3:32" ht="15.75">
      <c r="C225" s="256" t="e">
        <f>Temperaturverlauf!J197</f>
        <v>#N/A</v>
      </c>
      <c r="D225" s="267">
        <f>Temperaturverlauf!I197</f>
        <v>0</v>
      </c>
      <c r="E225" s="2" t="str">
        <f t="shared" si="12"/>
        <v/>
      </c>
      <c r="F225" s="23" t="str">
        <f t="shared" si="13"/>
        <v/>
      </c>
      <c r="G225" s="276" t="e">
        <f t="shared" si="11"/>
        <v>#N/A</v>
      </c>
      <c r="H225">
        <f t="shared" si="15"/>
        <v>0</v>
      </c>
      <c r="I225" s="14"/>
      <c r="O225" s="1"/>
      <c r="P225">
        <f t="shared" si="14"/>
        <v>0</v>
      </c>
      <c r="Q225" s="176"/>
      <c r="R225" s="176"/>
      <c r="S225" s="176"/>
      <c r="T225" s="176"/>
      <c r="U225" s="176"/>
      <c r="V225" s="176"/>
      <c r="W225" s="176"/>
      <c r="X225" s="176"/>
      <c r="Y225" s="176"/>
      <c r="Z225" s="176"/>
      <c r="AA225" s="176"/>
      <c r="AB225" s="176"/>
      <c r="AC225" s="176"/>
      <c r="AD225" s="176"/>
      <c r="AE225" s="176"/>
      <c r="AF225" s="176"/>
    </row>
    <row r="226" spans="3:32" ht="15.75">
      <c r="C226" s="256" t="e">
        <f>Temperaturverlauf!J198</f>
        <v>#N/A</v>
      </c>
      <c r="D226" s="267">
        <f>Temperaturverlauf!I198</f>
        <v>0</v>
      </c>
      <c r="E226" s="2" t="str">
        <f t="shared" si="12"/>
        <v/>
      </c>
      <c r="F226" s="23" t="str">
        <f t="shared" si="13"/>
        <v/>
      </c>
      <c r="G226" s="276" t="e">
        <f t="shared" si="11"/>
        <v>#N/A</v>
      </c>
      <c r="H226">
        <f t="shared" si="15"/>
        <v>0</v>
      </c>
      <c r="I226" s="14"/>
      <c r="O226" s="1"/>
      <c r="P226">
        <f t="shared" si="14"/>
        <v>0</v>
      </c>
      <c r="Q226" s="176"/>
      <c r="R226" s="176"/>
      <c r="S226" s="176"/>
      <c r="T226" s="176"/>
      <c r="U226" s="176"/>
      <c r="V226" s="176"/>
      <c r="W226" s="176"/>
      <c r="X226" s="176"/>
      <c r="Y226" s="176"/>
      <c r="Z226" s="176"/>
      <c r="AA226" s="176"/>
      <c r="AB226" s="176"/>
      <c r="AC226" s="176"/>
      <c r="AD226" s="176"/>
      <c r="AE226" s="176"/>
      <c r="AF226" s="176"/>
    </row>
    <row r="227" spans="3:32" ht="15.75">
      <c r="C227" s="256" t="e">
        <f>Temperaturverlauf!J199</f>
        <v>#N/A</v>
      </c>
      <c r="D227" s="267">
        <f>Temperaturverlauf!I199</f>
        <v>0</v>
      </c>
      <c r="E227" s="2" t="str">
        <f t="shared" si="12"/>
        <v/>
      </c>
      <c r="F227" s="23" t="str">
        <f t="shared" si="13"/>
        <v/>
      </c>
      <c r="G227" s="276" t="e">
        <f t="shared" si="11"/>
        <v>#N/A</v>
      </c>
      <c r="H227">
        <f t="shared" si="15"/>
        <v>0</v>
      </c>
      <c r="I227" s="14"/>
      <c r="O227" s="1"/>
      <c r="P227">
        <f t="shared" si="14"/>
        <v>0</v>
      </c>
      <c r="Q227" s="176"/>
      <c r="R227" s="176"/>
      <c r="S227" s="176"/>
      <c r="T227" s="176"/>
      <c r="U227" s="176"/>
      <c r="V227" s="176"/>
      <c r="W227" s="176"/>
      <c r="X227" s="176"/>
      <c r="Y227" s="176"/>
      <c r="Z227" s="176"/>
      <c r="AA227" s="176"/>
      <c r="AB227" s="176"/>
      <c r="AC227" s="176"/>
      <c r="AD227" s="176"/>
      <c r="AE227" s="176"/>
      <c r="AF227" s="176"/>
    </row>
    <row r="228" spans="3:32" ht="15.75">
      <c r="C228" s="256" t="e">
        <f>Temperaturverlauf!J200</f>
        <v>#N/A</v>
      </c>
      <c r="D228" s="267">
        <f>Temperaturverlauf!I200</f>
        <v>0</v>
      </c>
      <c r="E228" s="2" t="str">
        <f t="shared" si="12"/>
        <v/>
      </c>
      <c r="F228" s="23" t="str">
        <f t="shared" si="13"/>
        <v/>
      </c>
      <c r="G228" s="276" t="e">
        <f t="shared" si="11"/>
        <v>#N/A</v>
      </c>
      <c r="H228">
        <f t="shared" si="15"/>
        <v>0</v>
      </c>
      <c r="I228" s="14"/>
      <c r="O228" s="1"/>
      <c r="P228">
        <f t="shared" si="14"/>
        <v>0</v>
      </c>
      <c r="Q228" s="176"/>
      <c r="R228" s="176"/>
      <c r="S228" s="176"/>
      <c r="T228" s="176"/>
      <c r="U228" s="176"/>
      <c r="V228" s="176"/>
      <c r="W228" s="176"/>
      <c r="X228" s="176"/>
      <c r="Y228" s="176"/>
      <c r="Z228" s="176"/>
      <c r="AA228" s="176"/>
      <c r="AB228" s="176"/>
      <c r="AC228" s="176"/>
      <c r="AD228" s="176"/>
      <c r="AE228" s="176"/>
      <c r="AF228" s="176"/>
    </row>
    <row r="229" spans="3:32" ht="15.75">
      <c r="C229" s="256" t="e">
        <f>Temperaturverlauf!J201</f>
        <v>#N/A</v>
      </c>
      <c r="D229" s="267">
        <f>Temperaturverlauf!I201</f>
        <v>0</v>
      </c>
      <c r="E229" s="2" t="str">
        <f t="shared" si="12"/>
        <v/>
      </c>
      <c r="F229" s="23" t="str">
        <f t="shared" si="13"/>
        <v/>
      </c>
      <c r="G229" s="276" t="e">
        <f t="shared" si="11"/>
        <v>#N/A</v>
      </c>
      <c r="H229">
        <f t="shared" si="15"/>
        <v>0</v>
      </c>
      <c r="I229" s="14"/>
      <c r="O229" s="1"/>
      <c r="P229">
        <f t="shared" si="14"/>
        <v>0</v>
      </c>
      <c r="Q229" s="176"/>
      <c r="R229" s="176"/>
      <c r="S229" s="176"/>
      <c r="T229" s="176"/>
      <c r="U229" s="176"/>
      <c r="V229" s="176"/>
      <c r="W229" s="176"/>
      <c r="X229" s="176"/>
      <c r="Y229" s="176"/>
      <c r="Z229" s="176"/>
      <c r="AA229" s="176"/>
      <c r="AB229" s="176"/>
      <c r="AC229" s="176"/>
      <c r="AD229" s="176"/>
      <c r="AE229" s="176"/>
      <c r="AF229" s="176"/>
    </row>
    <row r="230" spans="3:32" ht="15.75">
      <c r="C230" s="256" t="e">
        <f>Temperaturverlauf!J202</f>
        <v>#N/A</v>
      </c>
      <c r="D230" s="267">
        <f>Temperaturverlauf!I202</f>
        <v>0</v>
      </c>
      <c r="E230" s="2" t="str">
        <f t="shared" si="12"/>
        <v/>
      </c>
      <c r="F230" s="23" t="str">
        <f t="shared" si="13"/>
        <v/>
      </c>
      <c r="G230" s="276" t="e">
        <f t="shared" si="11"/>
        <v>#N/A</v>
      </c>
      <c r="H230">
        <f t="shared" si="15"/>
        <v>0</v>
      </c>
      <c r="I230" s="14"/>
      <c r="O230" s="1"/>
      <c r="P230">
        <f t="shared" si="14"/>
        <v>0</v>
      </c>
      <c r="Q230" s="176"/>
      <c r="R230" s="176"/>
      <c r="S230" s="176"/>
      <c r="T230" s="176"/>
      <c r="U230" s="176"/>
      <c r="V230" s="176"/>
      <c r="W230" s="176"/>
      <c r="X230" s="176"/>
      <c r="Y230" s="176"/>
      <c r="Z230" s="176"/>
      <c r="AA230" s="176"/>
      <c r="AB230" s="176"/>
      <c r="AC230" s="176"/>
      <c r="AD230" s="176"/>
      <c r="AE230" s="176"/>
      <c r="AF230" s="176"/>
    </row>
    <row r="231" spans="3:32" ht="15.75">
      <c r="C231" s="256" t="e">
        <f>Temperaturverlauf!J203</f>
        <v>#N/A</v>
      </c>
      <c r="D231" s="267">
        <f>Temperaturverlauf!I203</f>
        <v>0</v>
      </c>
      <c r="E231" s="2" t="str">
        <f t="shared" si="12"/>
        <v/>
      </c>
      <c r="F231" s="23" t="str">
        <f t="shared" si="13"/>
        <v/>
      </c>
      <c r="G231" s="276" t="e">
        <f t="shared" si="11"/>
        <v>#N/A</v>
      </c>
      <c r="H231">
        <f t="shared" si="15"/>
        <v>0</v>
      </c>
      <c r="I231" s="14"/>
      <c r="O231" s="1"/>
      <c r="P231">
        <f t="shared" si="14"/>
        <v>0</v>
      </c>
      <c r="Q231" s="176"/>
      <c r="R231" s="176"/>
      <c r="S231" s="176"/>
      <c r="T231" s="176"/>
      <c r="U231" s="176"/>
      <c r="V231" s="176"/>
      <c r="W231" s="176"/>
      <c r="X231" s="176"/>
      <c r="Y231" s="176"/>
      <c r="Z231" s="176"/>
      <c r="AA231" s="176"/>
      <c r="AB231" s="176"/>
      <c r="AC231" s="176"/>
      <c r="AD231" s="176"/>
      <c r="AE231" s="176"/>
      <c r="AF231" s="176"/>
    </row>
    <row r="232" spans="3:32" ht="15.75">
      <c r="C232" s="256" t="e">
        <f>Temperaturverlauf!J204</f>
        <v>#N/A</v>
      </c>
      <c r="D232" s="267">
        <f>Temperaturverlauf!I204</f>
        <v>0</v>
      </c>
      <c r="E232" s="2" t="str">
        <f t="shared" si="12"/>
        <v/>
      </c>
      <c r="F232" s="23" t="str">
        <f t="shared" si="13"/>
        <v/>
      </c>
      <c r="G232" s="276" t="e">
        <f t="shared" si="11"/>
        <v>#N/A</v>
      </c>
      <c r="H232">
        <f t="shared" si="15"/>
        <v>0</v>
      </c>
      <c r="I232" s="14"/>
      <c r="O232" s="1"/>
      <c r="P232">
        <f t="shared" si="14"/>
        <v>0</v>
      </c>
      <c r="Q232" s="176"/>
      <c r="R232" s="176"/>
      <c r="S232" s="176"/>
      <c r="T232" s="176"/>
      <c r="U232" s="176"/>
      <c r="V232" s="176"/>
      <c r="W232" s="176"/>
      <c r="X232" s="176"/>
      <c r="Y232" s="176"/>
      <c r="Z232" s="176"/>
      <c r="AA232" s="176"/>
      <c r="AB232" s="176"/>
      <c r="AC232" s="176"/>
      <c r="AD232" s="176"/>
      <c r="AE232" s="176"/>
      <c r="AF232" s="176"/>
    </row>
    <row r="233" spans="3:32" ht="15.75">
      <c r="C233" s="256" t="e">
        <f>Temperaturverlauf!J205</f>
        <v>#N/A</v>
      </c>
      <c r="D233" s="267">
        <f>Temperaturverlauf!I205</f>
        <v>0</v>
      </c>
      <c r="E233" s="2" t="str">
        <f t="shared" si="12"/>
        <v/>
      </c>
      <c r="F233" s="23" t="str">
        <f t="shared" si="13"/>
        <v/>
      </c>
      <c r="G233" s="276" t="e">
        <f t="shared" si="11"/>
        <v>#N/A</v>
      </c>
      <c r="H233">
        <f t="shared" si="15"/>
        <v>0</v>
      </c>
      <c r="I233" s="14"/>
      <c r="O233" s="1"/>
      <c r="P233">
        <f t="shared" si="14"/>
        <v>0</v>
      </c>
      <c r="Q233" s="176"/>
      <c r="R233" s="176"/>
      <c r="S233" s="176"/>
      <c r="T233" s="176"/>
      <c r="U233" s="176"/>
      <c r="V233" s="176"/>
      <c r="W233" s="176"/>
      <c r="X233" s="176"/>
      <c r="Y233" s="176"/>
      <c r="Z233" s="176"/>
      <c r="AA233" s="176"/>
      <c r="AB233" s="176"/>
      <c r="AC233" s="176"/>
      <c r="AD233" s="176"/>
      <c r="AE233" s="176"/>
      <c r="AF233" s="176"/>
    </row>
    <row r="234" spans="3:32" ht="15.75">
      <c r="C234" s="256" t="e">
        <f>Temperaturverlauf!J206</f>
        <v>#N/A</v>
      </c>
      <c r="D234" s="267">
        <f>Temperaturverlauf!I206</f>
        <v>0</v>
      </c>
      <c r="E234" s="2" t="str">
        <f t="shared" si="12"/>
        <v/>
      </c>
      <c r="F234" s="23" t="str">
        <f t="shared" si="13"/>
        <v/>
      </c>
      <c r="G234" s="276" t="e">
        <f t="shared" si="11"/>
        <v>#N/A</v>
      </c>
      <c r="H234">
        <f t="shared" si="15"/>
        <v>0</v>
      </c>
      <c r="I234" s="14"/>
      <c r="O234" s="1"/>
      <c r="P234">
        <f t="shared" si="14"/>
        <v>0</v>
      </c>
      <c r="Q234" s="176"/>
      <c r="R234" s="176"/>
      <c r="S234" s="176"/>
      <c r="T234" s="176"/>
      <c r="U234" s="176"/>
      <c r="V234" s="176"/>
      <c r="W234" s="176"/>
      <c r="X234" s="176"/>
      <c r="Y234" s="176"/>
      <c r="Z234" s="176"/>
      <c r="AA234" s="176"/>
      <c r="AB234" s="176"/>
      <c r="AC234" s="176"/>
      <c r="AD234" s="176"/>
      <c r="AE234" s="176"/>
      <c r="AF234" s="176"/>
    </row>
    <row r="235" spans="3:32" ht="15.75">
      <c r="C235" s="256" t="e">
        <f>Temperaturverlauf!J207</f>
        <v>#N/A</v>
      </c>
      <c r="D235" s="267">
        <f>Temperaturverlauf!I207</f>
        <v>0</v>
      </c>
      <c r="E235" s="2" t="str">
        <f t="shared" si="12"/>
        <v/>
      </c>
      <c r="F235" s="23" t="str">
        <f t="shared" si="13"/>
        <v/>
      </c>
      <c r="G235" s="276" t="e">
        <f t="shared" si="11"/>
        <v>#N/A</v>
      </c>
      <c r="H235">
        <f t="shared" si="15"/>
        <v>0</v>
      </c>
      <c r="I235" s="14"/>
      <c r="O235" s="1"/>
      <c r="P235">
        <f t="shared" si="14"/>
        <v>0</v>
      </c>
      <c r="Q235" s="176"/>
      <c r="R235" s="176"/>
      <c r="S235" s="176"/>
      <c r="T235" s="176"/>
      <c r="U235" s="176"/>
      <c r="V235" s="176"/>
      <c r="W235" s="176"/>
      <c r="X235" s="176"/>
      <c r="Y235" s="176"/>
      <c r="Z235" s="176"/>
      <c r="AA235" s="176"/>
      <c r="AB235" s="176"/>
      <c r="AC235" s="176"/>
      <c r="AD235" s="176"/>
      <c r="AE235" s="176"/>
      <c r="AF235" s="176"/>
    </row>
    <row r="236" spans="3:32" ht="15.75">
      <c r="C236" s="256" t="e">
        <f>Temperaturverlauf!J208</f>
        <v>#N/A</v>
      </c>
      <c r="D236" s="267">
        <f>Temperaturverlauf!I208</f>
        <v>0</v>
      </c>
      <c r="E236" s="2" t="str">
        <f t="shared" si="12"/>
        <v/>
      </c>
      <c r="F236" s="23" t="str">
        <f t="shared" si="13"/>
        <v/>
      </c>
      <c r="G236" s="276" t="e">
        <f t="shared" si="11"/>
        <v>#N/A</v>
      </c>
      <c r="H236">
        <f t="shared" si="15"/>
        <v>0</v>
      </c>
      <c r="I236" s="14"/>
      <c r="O236" s="1"/>
      <c r="P236">
        <f t="shared" si="14"/>
        <v>0</v>
      </c>
      <c r="Q236" s="176"/>
      <c r="R236" s="176"/>
      <c r="S236" s="176"/>
      <c r="T236" s="176"/>
      <c r="U236" s="176"/>
      <c r="V236" s="176"/>
      <c r="W236" s="176"/>
      <c r="X236" s="176"/>
      <c r="Y236" s="176"/>
      <c r="Z236" s="176"/>
      <c r="AA236" s="176"/>
      <c r="AB236" s="176"/>
      <c r="AC236" s="176"/>
      <c r="AD236" s="176"/>
      <c r="AE236" s="176"/>
      <c r="AF236" s="176"/>
    </row>
    <row r="237" spans="3:32" ht="15.75">
      <c r="C237" s="256" t="e">
        <f>Temperaturverlauf!J209</f>
        <v>#N/A</v>
      </c>
      <c r="D237" s="267">
        <f>Temperaturverlauf!I209</f>
        <v>0</v>
      </c>
      <c r="E237" s="2" t="str">
        <f t="shared" si="12"/>
        <v/>
      </c>
      <c r="F237" s="23" t="str">
        <f t="shared" si="13"/>
        <v/>
      </c>
      <c r="G237" s="276" t="e">
        <f t="shared" ref="G237:G265" si="16">IF(ISNUMBER(D237),10^((C237-$E$39)/$E$38)*D237,"")</f>
        <v>#N/A</v>
      </c>
      <c r="H237">
        <f t="shared" si="15"/>
        <v>0</v>
      </c>
      <c r="I237" s="14"/>
      <c r="O237" s="1"/>
      <c r="P237">
        <f t="shared" si="14"/>
        <v>0</v>
      </c>
      <c r="Q237" s="176"/>
      <c r="R237" s="176"/>
      <c r="S237" s="176"/>
      <c r="T237" s="176"/>
      <c r="U237" s="176"/>
      <c r="V237" s="176"/>
      <c r="W237" s="176"/>
      <c r="X237" s="176"/>
      <c r="Y237" s="176"/>
      <c r="Z237" s="176"/>
      <c r="AA237" s="176"/>
      <c r="AB237" s="176"/>
      <c r="AC237" s="176"/>
      <c r="AD237" s="176"/>
      <c r="AE237" s="176"/>
      <c r="AF237" s="176"/>
    </row>
    <row r="238" spans="3:32" ht="15.75">
      <c r="C238" s="256" t="e">
        <f>Temperaturverlauf!J210</f>
        <v>#N/A</v>
      </c>
      <c r="D238" s="267">
        <f>Temperaturverlauf!I210</f>
        <v>0</v>
      </c>
      <c r="E238" s="2" t="str">
        <f t="shared" si="12"/>
        <v/>
      </c>
      <c r="F238" s="23" t="str">
        <f t="shared" si="13"/>
        <v/>
      </c>
      <c r="G238" s="276" t="e">
        <f t="shared" si="16"/>
        <v>#N/A</v>
      </c>
      <c r="H238">
        <f t="shared" si="15"/>
        <v>0</v>
      </c>
      <c r="I238" s="14"/>
      <c r="O238" s="1"/>
      <c r="P238">
        <f t="shared" si="14"/>
        <v>0</v>
      </c>
      <c r="Q238" s="176"/>
      <c r="R238" s="176"/>
      <c r="S238" s="176"/>
      <c r="T238" s="176"/>
      <c r="U238" s="176"/>
      <c r="V238" s="176"/>
      <c r="W238" s="176"/>
      <c r="X238" s="176"/>
      <c r="Y238" s="176"/>
      <c r="Z238" s="176"/>
      <c r="AA238" s="176"/>
      <c r="AB238" s="176"/>
      <c r="AC238" s="176"/>
      <c r="AD238" s="176"/>
      <c r="AE238" s="176"/>
      <c r="AF238" s="176"/>
    </row>
    <row r="239" spans="3:32" ht="15.75">
      <c r="C239" s="256" t="e">
        <f>Temperaturverlauf!J211</f>
        <v>#N/A</v>
      </c>
      <c r="D239" s="267">
        <f>Temperaturverlauf!I211</f>
        <v>0</v>
      </c>
      <c r="E239" s="2" t="str">
        <f t="shared" ref="E239:E265" si="17">IF(ISNUMBER(C239),E$37/10^(($C239-E$39)/E$38),"")</f>
        <v/>
      </c>
      <c r="F239" s="23" t="str">
        <f t="shared" ref="F239:F265" si="18">IF(ISNUMBER(C239),10^((C239-$E$39)/$E$38),"")</f>
        <v/>
      </c>
      <c r="G239" s="276" t="e">
        <f t="shared" si="16"/>
        <v>#N/A</v>
      </c>
      <c r="H239">
        <f t="shared" si="15"/>
        <v>0</v>
      </c>
      <c r="I239" s="14"/>
      <c r="O239" s="1"/>
      <c r="P239">
        <f t="shared" ref="P239:P265" si="19">IF(ISNA(O239),0,O239)</f>
        <v>0</v>
      </c>
      <c r="Q239" s="176"/>
      <c r="R239" s="176"/>
      <c r="S239" s="176"/>
      <c r="T239" s="176"/>
      <c r="U239" s="176"/>
      <c r="V239" s="176"/>
      <c r="W239" s="176"/>
      <c r="X239" s="176"/>
      <c r="Y239" s="176"/>
      <c r="Z239" s="176"/>
      <c r="AA239" s="176"/>
      <c r="AB239" s="176"/>
      <c r="AC239" s="176"/>
      <c r="AD239" s="176"/>
      <c r="AE239" s="176"/>
      <c r="AF239" s="176"/>
    </row>
    <row r="240" spans="3:32" ht="15.75">
      <c r="C240" s="256" t="e">
        <f>Temperaturverlauf!J212</f>
        <v>#N/A</v>
      </c>
      <c r="D240" s="267">
        <f>Temperaturverlauf!I212</f>
        <v>0</v>
      </c>
      <c r="E240" s="2" t="str">
        <f t="shared" si="17"/>
        <v/>
      </c>
      <c r="F240" s="23" t="str">
        <f t="shared" si="18"/>
        <v/>
      </c>
      <c r="G240" s="276" t="e">
        <f t="shared" si="16"/>
        <v>#N/A</v>
      </c>
      <c r="H240">
        <f t="shared" si="15"/>
        <v>0</v>
      </c>
      <c r="I240" s="14"/>
      <c r="O240" s="1"/>
      <c r="P240">
        <f t="shared" si="19"/>
        <v>0</v>
      </c>
      <c r="Q240" s="176"/>
      <c r="R240" s="176"/>
      <c r="S240" s="176"/>
      <c r="T240" s="176"/>
      <c r="U240" s="176"/>
      <c r="V240" s="176"/>
      <c r="W240" s="176"/>
      <c r="X240" s="176"/>
      <c r="Y240" s="176"/>
      <c r="Z240" s="176"/>
      <c r="AA240" s="176"/>
      <c r="AB240" s="176"/>
      <c r="AC240" s="176"/>
      <c r="AD240" s="176"/>
      <c r="AE240" s="176"/>
      <c r="AF240" s="176"/>
    </row>
    <row r="241" spans="3:32" ht="15.75">
      <c r="C241" s="256" t="e">
        <f>Temperaturverlauf!J213</f>
        <v>#N/A</v>
      </c>
      <c r="D241" s="267">
        <f>Temperaturverlauf!I213</f>
        <v>0</v>
      </c>
      <c r="E241" s="2" t="str">
        <f t="shared" si="17"/>
        <v/>
      </c>
      <c r="F241" s="23" t="str">
        <f t="shared" si="18"/>
        <v/>
      </c>
      <c r="G241" s="276" t="e">
        <f t="shared" si="16"/>
        <v>#N/A</v>
      </c>
      <c r="H241">
        <f t="shared" si="15"/>
        <v>0</v>
      </c>
      <c r="I241" s="14"/>
      <c r="O241" s="1"/>
      <c r="P241">
        <f t="shared" si="19"/>
        <v>0</v>
      </c>
      <c r="Q241" s="176"/>
      <c r="R241" s="176"/>
      <c r="S241" s="176"/>
      <c r="T241" s="176"/>
      <c r="U241" s="176"/>
      <c r="V241" s="176"/>
      <c r="W241" s="176"/>
      <c r="X241" s="176"/>
      <c r="Y241" s="176"/>
      <c r="Z241" s="176"/>
      <c r="AA241" s="176"/>
      <c r="AB241" s="176"/>
      <c r="AC241" s="176"/>
      <c r="AD241" s="176"/>
      <c r="AE241" s="176"/>
      <c r="AF241" s="176"/>
    </row>
    <row r="242" spans="3:32" ht="15.75">
      <c r="C242" s="256" t="e">
        <f>Temperaturverlauf!J214</f>
        <v>#N/A</v>
      </c>
      <c r="D242" s="267">
        <f>Temperaturverlauf!I214</f>
        <v>0</v>
      </c>
      <c r="E242" s="2" t="str">
        <f t="shared" si="17"/>
        <v/>
      </c>
      <c r="F242" s="23" t="str">
        <f t="shared" si="18"/>
        <v/>
      </c>
      <c r="G242" s="276" t="e">
        <f t="shared" si="16"/>
        <v>#N/A</v>
      </c>
      <c r="H242">
        <f t="shared" si="15"/>
        <v>0</v>
      </c>
      <c r="I242" s="14"/>
      <c r="O242" s="1"/>
      <c r="P242">
        <f t="shared" si="19"/>
        <v>0</v>
      </c>
      <c r="Q242" s="176"/>
      <c r="R242" s="176"/>
      <c r="S242" s="176"/>
      <c r="T242" s="176"/>
      <c r="U242" s="176"/>
      <c r="V242" s="176"/>
      <c r="W242" s="176"/>
      <c r="X242" s="176"/>
      <c r="Y242" s="176"/>
      <c r="Z242" s="176"/>
      <c r="AA242" s="176"/>
      <c r="AB242" s="176"/>
      <c r="AC242" s="176"/>
      <c r="AD242" s="176"/>
      <c r="AE242" s="176"/>
      <c r="AF242" s="176"/>
    </row>
    <row r="243" spans="3:32" ht="15.75">
      <c r="C243" s="256" t="e">
        <f>Temperaturverlauf!J215</f>
        <v>#N/A</v>
      </c>
      <c r="D243" s="267">
        <f>Temperaturverlauf!I215</f>
        <v>0</v>
      </c>
      <c r="E243" s="2" t="str">
        <f t="shared" si="17"/>
        <v/>
      </c>
      <c r="F243" s="23" t="str">
        <f t="shared" si="18"/>
        <v/>
      </c>
      <c r="G243" s="276" t="e">
        <f t="shared" si="16"/>
        <v>#N/A</v>
      </c>
      <c r="H243">
        <f t="shared" si="15"/>
        <v>0</v>
      </c>
      <c r="I243" s="14"/>
      <c r="O243" s="1"/>
      <c r="P243">
        <f t="shared" si="19"/>
        <v>0</v>
      </c>
      <c r="Q243" s="176"/>
      <c r="R243" s="176"/>
      <c r="S243" s="176"/>
      <c r="T243" s="176"/>
      <c r="U243" s="176"/>
      <c r="V243" s="176"/>
      <c r="W243" s="176"/>
      <c r="X243" s="176"/>
      <c r="Y243" s="176"/>
      <c r="Z243" s="176"/>
      <c r="AA243" s="176"/>
      <c r="AB243" s="176"/>
      <c r="AC243" s="176"/>
      <c r="AD243" s="176"/>
      <c r="AE243" s="176"/>
      <c r="AF243" s="176"/>
    </row>
    <row r="244" spans="3:32" ht="15.75">
      <c r="C244" s="256" t="e">
        <f>Temperaturverlauf!J216</f>
        <v>#N/A</v>
      </c>
      <c r="D244" s="267">
        <f>Temperaturverlauf!I216</f>
        <v>0</v>
      </c>
      <c r="E244" s="2" t="str">
        <f t="shared" si="17"/>
        <v/>
      </c>
      <c r="F244" s="23" t="str">
        <f t="shared" si="18"/>
        <v/>
      </c>
      <c r="G244" s="276" t="e">
        <f t="shared" si="16"/>
        <v>#N/A</v>
      </c>
      <c r="H244">
        <f t="shared" si="15"/>
        <v>0</v>
      </c>
      <c r="I244" s="14"/>
      <c r="O244" s="1"/>
      <c r="P244">
        <f t="shared" si="19"/>
        <v>0</v>
      </c>
      <c r="Q244" s="176"/>
      <c r="R244" s="176"/>
      <c r="S244" s="176"/>
      <c r="T244" s="176"/>
      <c r="U244" s="176"/>
      <c r="V244" s="176"/>
      <c r="W244" s="176"/>
      <c r="X244" s="176"/>
      <c r="Y244" s="176"/>
      <c r="Z244" s="176"/>
      <c r="AA244" s="176"/>
      <c r="AB244" s="176"/>
      <c r="AC244" s="176"/>
      <c r="AD244" s="176"/>
      <c r="AE244" s="176"/>
      <c r="AF244" s="176"/>
    </row>
    <row r="245" spans="3:32" ht="15.75">
      <c r="C245" s="256" t="e">
        <f>Temperaturverlauf!J217</f>
        <v>#N/A</v>
      </c>
      <c r="D245" s="267">
        <f>Temperaturverlauf!I217</f>
        <v>0</v>
      </c>
      <c r="E245" s="2" t="str">
        <f t="shared" si="17"/>
        <v/>
      </c>
      <c r="F245" s="23" t="str">
        <f t="shared" si="18"/>
        <v/>
      </c>
      <c r="G245" s="276" t="e">
        <f t="shared" si="16"/>
        <v>#N/A</v>
      </c>
      <c r="H245">
        <f t="shared" si="15"/>
        <v>0</v>
      </c>
      <c r="I245" s="14"/>
      <c r="O245" s="1"/>
      <c r="P245">
        <f t="shared" si="19"/>
        <v>0</v>
      </c>
      <c r="Q245" s="176"/>
      <c r="R245" s="176"/>
      <c r="S245" s="176"/>
      <c r="T245" s="176"/>
      <c r="U245" s="176"/>
      <c r="V245" s="176"/>
      <c r="W245" s="176"/>
      <c r="X245" s="176"/>
      <c r="Y245" s="176"/>
      <c r="Z245" s="176"/>
      <c r="AA245" s="176"/>
      <c r="AB245" s="176"/>
      <c r="AC245" s="176"/>
      <c r="AD245" s="176"/>
      <c r="AE245" s="176"/>
      <c r="AF245" s="176"/>
    </row>
    <row r="246" spans="3:32" ht="15.75">
      <c r="C246" s="256" t="e">
        <f>Temperaturverlauf!J218</f>
        <v>#N/A</v>
      </c>
      <c r="D246" s="267">
        <f>Temperaturverlauf!I218</f>
        <v>0</v>
      </c>
      <c r="E246" s="2" t="str">
        <f t="shared" si="17"/>
        <v/>
      </c>
      <c r="F246" s="23" t="str">
        <f t="shared" si="18"/>
        <v/>
      </c>
      <c r="G246" s="276" t="e">
        <f t="shared" si="16"/>
        <v>#N/A</v>
      </c>
      <c r="H246">
        <f t="shared" si="15"/>
        <v>0</v>
      </c>
      <c r="I246" s="14"/>
      <c r="O246" s="1"/>
      <c r="P246">
        <f t="shared" si="19"/>
        <v>0</v>
      </c>
      <c r="Q246" s="176"/>
      <c r="R246" s="176"/>
      <c r="S246" s="176"/>
      <c r="T246" s="176"/>
      <c r="U246" s="176"/>
      <c r="V246" s="176"/>
      <c r="W246" s="176"/>
      <c r="X246" s="176"/>
      <c r="Y246" s="176"/>
      <c r="Z246" s="176"/>
      <c r="AA246" s="176"/>
      <c r="AB246" s="176"/>
      <c r="AC246" s="176"/>
      <c r="AD246" s="176"/>
      <c r="AE246" s="176"/>
      <c r="AF246" s="176"/>
    </row>
    <row r="247" spans="3:32" ht="15.75">
      <c r="C247" s="256" t="e">
        <f>Temperaturverlauf!J219</f>
        <v>#N/A</v>
      </c>
      <c r="D247" s="267">
        <f>Temperaturverlauf!I219</f>
        <v>0</v>
      </c>
      <c r="E247" s="2" t="str">
        <f t="shared" si="17"/>
        <v/>
      </c>
      <c r="F247" s="23" t="str">
        <f t="shared" si="18"/>
        <v/>
      </c>
      <c r="G247" s="276" t="e">
        <f t="shared" si="16"/>
        <v>#N/A</v>
      </c>
      <c r="H247">
        <f t="shared" si="15"/>
        <v>0</v>
      </c>
      <c r="I247" s="14"/>
      <c r="O247" s="1"/>
      <c r="P247">
        <f t="shared" si="19"/>
        <v>0</v>
      </c>
      <c r="Q247" s="176"/>
      <c r="R247" s="176"/>
      <c r="S247" s="176"/>
      <c r="T247" s="176"/>
      <c r="U247" s="176"/>
      <c r="V247" s="176"/>
      <c r="W247" s="176"/>
      <c r="X247" s="176"/>
      <c r="Y247" s="176"/>
      <c r="Z247" s="176"/>
      <c r="AA247" s="176"/>
      <c r="AB247" s="176"/>
      <c r="AC247" s="176"/>
      <c r="AD247" s="176"/>
      <c r="AE247" s="176"/>
      <c r="AF247" s="176"/>
    </row>
    <row r="248" spans="3:32" ht="15.75">
      <c r="C248" s="256" t="e">
        <f>Temperaturverlauf!J220</f>
        <v>#N/A</v>
      </c>
      <c r="D248" s="267">
        <f>Temperaturverlauf!I220</f>
        <v>0</v>
      </c>
      <c r="E248" s="2" t="str">
        <f t="shared" si="17"/>
        <v/>
      </c>
      <c r="F248" s="23" t="str">
        <f t="shared" si="18"/>
        <v/>
      </c>
      <c r="G248" s="276" t="e">
        <f t="shared" si="16"/>
        <v>#N/A</v>
      </c>
      <c r="H248">
        <f t="shared" si="15"/>
        <v>0</v>
      </c>
      <c r="I248" s="14"/>
      <c r="O248" s="1"/>
      <c r="P248">
        <f t="shared" si="19"/>
        <v>0</v>
      </c>
      <c r="Q248" s="176"/>
      <c r="R248" s="176"/>
      <c r="S248" s="176"/>
      <c r="T248" s="176"/>
      <c r="U248" s="176"/>
      <c r="V248" s="176"/>
      <c r="W248" s="176"/>
      <c r="X248" s="176"/>
      <c r="Y248" s="176"/>
      <c r="Z248" s="176"/>
      <c r="AA248" s="176"/>
      <c r="AB248" s="176"/>
      <c r="AC248" s="176"/>
      <c r="AD248" s="176"/>
      <c r="AE248" s="176"/>
      <c r="AF248" s="176"/>
    </row>
    <row r="249" spans="3:32" ht="15.75">
      <c r="C249" s="256" t="e">
        <f>Temperaturverlauf!J221</f>
        <v>#N/A</v>
      </c>
      <c r="D249" s="267">
        <f>Temperaturverlauf!I221</f>
        <v>0</v>
      </c>
      <c r="E249" s="2" t="str">
        <f t="shared" si="17"/>
        <v/>
      </c>
      <c r="F249" s="23" t="str">
        <f t="shared" si="18"/>
        <v/>
      </c>
      <c r="G249" s="276" t="e">
        <f t="shared" si="16"/>
        <v>#N/A</v>
      </c>
      <c r="H249">
        <f t="shared" si="15"/>
        <v>0</v>
      </c>
      <c r="I249" s="14"/>
      <c r="O249" s="1"/>
      <c r="P249">
        <f t="shared" si="19"/>
        <v>0</v>
      </c>
      <c r="Q249" s="176"/>
      <c r="R249" s="176"/>
      <c r="S249" s="176"/>
      <c r="T249" s="176"/>
      <c r="U249" s="176"/>
      <c r="V249" s="176"/>
      <c r="W249" s="176"/>
      <c r="X249" s="176"/>
      <c r="Y249" s="176"/>
      <c r="Z249" s="176"/>
      <c r="AA249" s="176"/>
      <c r="AB249" s="176"/>
      <c r="AC249" s="176"/>
      <c r="AD249" s="176"/>
      <c r="AE249" s="176"/>
      <c r="AF249" s="176"/>
    </row>
    <row r="250" spans="3:32" ht="15.75">
      <c r="C250" s="256" t="e">
        <f>Temperaturverlauf!J222</f>
        <v>#N/A</v>
      </c>
      <c r="D250" s="267">
        <f>Temperaturverlauf!I222</f>
        <v>0</v>
      </c>
      <c r="E250" s="2" t="str">
        <f t="shared" si="17"/>
        <v/>
      </c>
      <c r="F250" s="23" t="str">
        <f t="shared" si="18"/>
        <v/>
      </c>
      <c r="G250" s="276" t="e">
        <f t="shared" si="16"/>
        <v>#N/A</v>
      </c>
      <c r="H250">
        <f t="shared" si="15"/>
        <v>0</v>
      </c>
      <c r="I250" s="14"/>
      <c r="O250" s="1"/>
      <c r="P250">
        <f t="shared" si="19"/>
        <v>0</v>
      </c>
      <c r="Q250" s="176"/>
      <c r="R250" s="176"/>
      <c r="S250" s="176"/>
      <c r="T250" s="176"/>
      <c r="U250" s="176"/>
      <c r="V250" s="176"/>
      <c r="W250" s="176"/>
      <c r="X250" s="176"/>
      <c r="Y250" s="176"/>
      <c r="Z250" s="176"/>
      <c r="AA250" s="176"/>
      <c r="AB250" s="176"/>
      <c r="AC250" s="176"/>
      <c r="AD250" s="176"/>
      <c r="AE250" s="176"/>
      <c r="AF250" s="176"/>
    </row>
    <row r="251" spans="3:32" ht="15.75">
      <c r="C251" s="256" t="e">
        <f>Temperaturverlauf!J223</f>
        <v>#N/A</v>
      </c>
      <c r="D251" s="267">
        <f>Temperaturverlauf!I223</f>
        <v>0</v>
      </c>
      <c r="E251" s="2" t="str">
        <f t="shared" si="17"/>
        <v/>
      </c>
      <c r="F251" s="23" t="str">
        <f t="shared" si="18"/>
        <v/>
      </c>
      <c r="G251" s="276" t="e">
        <f t="shared" si="16"/>
        <v>#N/A</v>
      </c>
      <c r="H251">
        <f t="shared" si="15"/>
        <v>0</v>
      </c>
      <c r="I251" s="14"/>
      <c r="O251" s="1"/>
      <c r="P251">
        <f t="shared" si="19"/>
        <v>0</v>
      </c>
      <c r="Q251" s="176"/>
      <c r="R251" s="176"/>
      <c r="S251" s="176"/>
      <c r="T251" s="176"/>
      <c r="U251" s="176"/>
      <c r="V251" s="176"/>
      <c r="W251" s="176"/>
      <c r="X251" s="176"/>
      <c r="Y251" s="176"/>
      <c r="Z251" s="176"/>
      <c r="AA251" s="176"/>
      <c r="AB251" s="176"/>
      <c r="AC251" s="176"/>
      <c r="AD251" s="176"/>
      <c r="AE251" s="176"/>
      <c r="AF251" s="176"/>
    </row>
    <row r="252" spans="3:32" ht="15.75">
      <c r="C252" s="256" t="e">
        <f>Temperaturverlauf!J224</f>
        <v>#N/A</v>
      </c>
      <c r="D252" s="267">
        <f>Temperaturverlauf!I224</f>
        <v>0</v>
      </c>
      <c r="E252" s="2" t="str">
        <f t="shared" si="17"/>
        <v/>
      </c>
      <c r="F252" s="23" t="str">
        <f t="shared" si="18"/>
        <v/>
      </c>
      <c r="G252" s="276" t="e">
        <f t="shared" si="16"/>
        <v>#N/A</v>
      </c>
      <c r="H252">
        <f t="shared" si="15"/>
        <v>0</v>
      </c>
      <c r="I252" s="14"/>
      <c r="O252" s="1"/>
      <c r="P252">
        <f t="shared" si="19"/>
        <v>0</v>
      </c>
      <c r="Q252" s="176"/>
      <c r="R252" s="176"/>
      <c r="S252" s="176"/>
      <c r="T252" s="176"/>
      <c r="U252" s="176"/>
      <c r="V252" s="176"/>
      <c r="W252" s="176"/>
      <c r="X252" s="176"/>
      <c r="Y252" s="176"/>
      <c r="Z252" s="176"/>
      <c r="AA252" s="176"/>
      <c r="AB252" s="176"/>
      <c r="AC252" s="176"/>
      <c r="AD252" s="176"/>
      <c r="AE252" s="176"/>
      <c r="AF252" s="176"/>
    </row>
    <row r="253" spans="3:32" ht="15.75">
      <c r="C253" s="256" t="e">
        <f>Temperaturverlauf!J225</f>
        <v>#N/A</v>
      </c>
      <c r="D253" s="267">
        <f>Temperaturverlauf!I225</f>
        <v>0</v>
      </c>
      <c r="E253" s="2" t="str">
        <f t="shared" si="17"/>
        <v/>
      </c>
      <c r="F253" s="23" t="str">
        <f t="shared" si="18"/>
        <v/>
      </c>
      <c r="G253" s="276" t="e">
        <f t="shared" si="16"/>
        <v>#N/A</v>
      </c>
      <c r="H253">
        <f t="shared" si="15"/>
        <v>0</v>
      </c>
      <c r="I253" s="14"/>
      <c r="O253" s="1"/>
      <c r="P253">
        <f t="shared" si="19"/>
        <v>0</v>
      </c>
      <c r="Q253" s="176"/>
      <c r="R253" s="176"/>
      <c r="S253" s="176"/>
      <c r="T253" s="176"/>
      <c r="U253" s="176"/>
      <c r="V253" s="176"/>
      <c r="W253" s="176"/>
      <c r="X253" s="176"/>
      <c r="Y253" s="176"/>
      <c r="Z253" s="176"/>
      <c r="AA253" s="176"/>
      <c r="AB253" s="176"/>
      <c r="AC253" s="176"/>
      <c r="AD253" s="176"/>
      <c r="AE253" s="176"/>
      <c r="AF253" s="176"/>
    </row>
    <row r="254" spans="3:32" ht="15.75">
      <c r="C254" s="256" t="e">
        <f>Temperaturverlauf!J226</f>
        <v>#N/A</v>
      </c>
      <c r="D254" s="267">
        <f>Temperaturverlauf!I226</f>
        <v>0</v>
      </c>
      <c r="E254" s="2" t="str">
        <f t="shared" si="17"/>
        <v/>
      </c>
      <c r="F254" s="23" t="str">
        <f t="shared" si="18"/>
        <v/>
      </c>
      <c r="G254" s="276" t="e">
        <f t="shared" si="16"/>
        <v>#N/A</v>
      </c>
      <c r="H254">
        <f t="shared" si="15"/>
        <v>0</v>
      </c>
      <c r="I254" s="14"/>
      <c r="O254" s="1"/>
      <c r="P254">
        <f t="shared" si="19"/>
        <v>0</v>
      </c>
      <c r="Q254" s="176"/>
      <c r="R254" s="176"/>
      <c r="S254" s="176"/>
      <c r="T254" s="176"/>
      <c r="U254" s="176"/>
      <c r="V254" s="176"/>
      <c r="W254" s="176"/>
      <c r="X254" s="176"/>
      <c r="Y254" s="176"/>
      <c r="Z254" s="176"/>
      <c r="AA254" s="176"/>
      <c r="AB254" s="176"/>
      <c r="AC254" s="176"/>
      <c r="AD254" s="176"/>
      <c r="AE254" s="176"/>
      <c r="AF254" s="176"/>
    </row>
    <row r="255" spans="3:32" ht="15.75">
      <c r="C255" s="256" t="e">
        <f>Temperaturverlauf!J227</f>
        <v>#N/A</v>
      </c>
      <c r="D255" s="267">
        <f>Temperaturverlauf!I227</f>
        <v>0</v>
      </c>
      <c r="E255" s="2" t="str">
        <f t="shared" si="17"/>
        <v/>
      </c>
      <c r="F255" s="23" t="str">
        <f t="shared" si="18"/>
        <v/>
      </c>
      <c r="G255" s="276" t="e">
        <f t="shared" si="16"/>
        <v>#N/A</v>
      </c>
      <c r="H255">
        <f t="shared" si="15"/>
        <v>0</v>
      </c>
      <c r="I255" s="14"/>
      <c r="O255" s="1"/>
      <c r="P255">
        <f t="shared" si="19"/>
        <v>0</v>
      </c>
      <c r="Q255" s="176"/>
      <c r="R255" s="176"/>
      <c r="S255" s="176"/>
      <c r="T255" s="176"/>
      <c r="U255" s="176"/>
      <c r="V255" s="176"/>
      <c r="W255" s="176"/>
      <c r="X255" s="176"/>
      <c r="Y255" s="176"/>
      <c r="Z255" s="176"/>
      <c r="AA255" s="176"/>
      <c r="AB255" s="176"/>
      <c r="AC255" s="176"/>
      <c r="AD255" s="176"/>
      <c r="AE255" s="176"/>
      <c r="AF255" s="176"/>
    </row>
    <row r="256" spans="3:32" ht="15.75">
      <c r="C256" s="256" t="e">
        <f>Temperaturverlauf!J228</f>
        <v>#N/A</v>
      </c>
      <c r="D256" s="267">
        <f>Temperaturverlauf!I228</f>
        <v>0</v>
      </c>
      <c r="E256" s="2" t="str">
        <f t="shared" si="17"/>
        <v/>
      </c>
      <c r="F256" s="23" t="str">
        <f t="shared" si="18"/>
        <v/>
      </c>
      <c r="G256" s="276" t="e">
        <f t="shared" si="16"/>
        <v>#N/A</v>
      </c>
      <c r="H256">
        <f t="shared" si="15"/>
        <v>0</v>
      </c>
      <c r="I256" s="14"/>
      <c r="O256" s="1"/>
      <c r="P256">
        <f t="shared" si="19"/>
        <v>0</v>
      </c>
      <c r="Q256" s="176"/>
      <c r="R256" s="176"/>
      <c r="S256" s="176"/>
      <c r="T256" s="176"/>
      <c r="U256" s="176"/>
      <c r="V256" s="176"/>
      <c r="W256" s="176"/>
      <c r="X256" s="176"/>
      <c r="Y256" s="176"/>
      <c r="Z256" s="176"/>
      <c r="AA256" s="176"/>
      <c r="AB256" s="176"/>
      <c r="AC256" s="176"/>
      <c r="AD256" s="176"/>
      <c r="AE256" s="176"/>
      <c r="AF256" s="176"/>
    </row>
    <row r="257" spans="3:32" ht="15.75">
      <c r="C257" s="256" t="e">
        <f>Temperaturverlauf!J229</f>
        <v>#N/A</v>
      </c>
      <c r="D257" s="267">
        <f>Temperaturverlauf!I229</f>
        <v>0</v>
      </c>
      <c r="E257" s="2" t="str">
        <f t="shared" si="17"/>
        <v/>
      </c>
      <c r="F257" s="23" t="str">
        <f t="shared" si="18"/>
        <v/>
      </c>
      <c r="G257" s="276" t="e">
        <f t="shared" si="16"/>
        <v>#N/A</v>
      </c>
      <c r="H257">
        <f t="shared" si="15"/>
        <v>0</v>
      </c>
      <c r="I257" s="14"/>
      <c r="O257" s="1"/>
      <c r="P257">
        <f t="shared" si="19"/>
        <v>0</v>
      </c>
      <c r="Q257" s="176"/>
      <c r="R257" s="176"/>
      <c r="S257" s="176"/>
      <c r="T257" s="176"/>
      <c r="U257" s="176"/>
      <c r="V257" s="176"/>
      <c r="W257" s="176"/>
      <c r="X257" s="176"/>
      <c r="Y257" s="176"/>
      <c r="Z257" s="176"/>
      <c r="AA257" s="176"/>
      <c r="AB257" s="176"/>
      <c r="AC257" s="176"/>
      <c r="AD257" s="176"/>
      <c r="AE257" s="176"/>
      <c r="AF257" s="176"/>
    </row>
    <row r="258" spans="3:32" ht="15.75">
      <c r="C258" s="256" t="e">
        <f>Temperaturverlauf!J230</f>
        <v>#N/A</v>
      </c>
      <c r="D258" s="267">
        <f>Temperaturverlauf!I230</f>
        <v>0</v>
      </c>
      <c r="E258" s="2" t="str">
        <f t="shared" si="17"/>
        <v/>
      </c>
      <c r="F258" s="23" t="str">
        <f t="shared" si="18"/>
        <v/>
      </c>
      <c r="G258" s="276" t="e">
        <f t="shared" si="16"/>
        <v>#N/A</v>
      </c>
      <c r="H258">
        <f t="shared" si="15"/>
        <v>0</v>
      </c>
      <c r="I258" s="14"/>
      <c r="O258" s="1"/>
      <c r="P258">
        <f t="shared" si="19"/>
        <v>0</v>
      </c>
      <c r="Q258" s="176"/>
      <c r="R258" s="176"/>
      <c r="S258" s="176"/>
      <c r="T258" s="176"/>
      <c r="U258" s="176"/>
      <c r="V258" s="176"/>
      <c r="W258" s="176"/>
      <c r="X258" s="176"/>
      <c r="Y258" s="176"/>
      <c r="Z258" s="176"/>
      <c r="AA258" s="176"/>
      <c r="AB258" s="176"/>
      <c r="AC258" s="176"/>
      <c r="AD258" s="176"/>
      <c r="AE258" s="176"/>
      <c r="AF258" s="176"/>
    </row>
    <row r="259" spans="3:32" ht="15.75">
      <c r="C259" s="256" t="e">
        <f>Temperaturverlauf!J231</f>
        <v>#N/A</v>
      </c>
      <c r="D259" s="267">
        <f>Temperaturverlauf!I231</f>
        <v>0</v>
      </c>
      <c r="E259" s="2" t="str">
        <f t="shared" si="17"/>
        <v/>
      </c>
      <c r="F259" s="23" t="str">
        <f t="shared" si="18"/>
        <v/>
      </c>
      <c r="G259" s="276" t="e">
        <f t="shared" si="16"/>
        <v>#N/A</v>
      </c>
      <c r="H259">
        <f t="shared" si="15"/>
        <v>0</v>
      </c>
      <c r="I259" s="14"/>
      <c r="O259" s="1"/>
      <c r="P259">
        <f t="shared" si="19"/>
        <v>0</v>
      </c>
      <c r="Q259" s="176"/>
      <c r="R259" s="176"/>
      <c r="S259" s="176"/>
      <c r="T259" s="176"/>
      <c r="U259" s="176"/>
      <c r="V259" s="176"/>
      <c r="W259" s="176"/>
      <c r="X259" s="176"/>
      <c r="Y259" s="176"/>
      <c r="Z259" s="176"/>
      <c r="AA259" s="176"/>
      <c r="AB259" s="176"/>
      <c r="AC259" s="176"/>
      <c r="AD259" s="176"/>
      <c r="AE259" s="176"/>
      <c r="AF259" s="176"/>
    </row>
    <row r="260" spans="3:32" ht="15.75">
      <c r="C260" s="256" t="e">
        <f>Temperaturverlauf!J232</f>
        <v>#N/A</v>
      </c>
      <c r="D260" s="267">
        <f>Temperaturverlauf!I232</f>
        <v>0</v>
      </c>
      <c r="E260" s="2" t="str">
        <f t="shared" si="17"/>
        <v/>
      </c>
      <c r="F260" s="23" t="str">
        <f t="shared" si="18"/>
        <v/>
      </c>
      <c r="G260" s="276" t="e">
        <f t="shared" si="16"/>
        <v>#N/A</v>
      </c>
      <c r="H260">
        <f t="shared" si="15"/>
        <v>0</v>
      </c>
      <c r="I260" s="14"/>
      <c r="O260" s="1"/>
      <c r="P260">
        <f t="shared" si="19"/>
        <v>0</v>
      </c>
      <c r="Q260" s="176"/>
      <c r="R260" s="176"/>
      <c r="S260" s="176"/>
      <c r="T260" s="176"/>
      <c r="U260" s="176"/>
      <c r="V260" s="176"/>
      <c r="W260" s="176"/>
      <c r="X260" s="176"/>
      <c r="Y260" s="176"/>
      <c r="Z260" s="176"/>
      <c r="AA260" s="176"/>
      <c r="AB260" s="176"/>
      <c r="AC260" s="176"/>
      <c r="AD260" s="176"/>
      <c r="AE260" s="176"/>
      <c r="AF260" s="176"/>
    </row>
    <row r="261" spans="3:32" ht="15.75">
      <c r="C261" s="256" t="e">
        <f>Temperaturverlauf!J233</f>
        <v>#N/A</v>
      </c>
      <c r="D261" s="267">
        <f>Temperaturverlauf!I233</f>
        <v>0</v>
      </c>
      <c r="E261" s="2" t="str">
        <f t="shared" si="17"/>
        <v/>
      </c>
      <c r="F261" s="23" t="str">
        <f t="shared" si="18"/>
        <v/>
      </c>
      <c r="G261" s="276" t="e">
        <f t="shared" si="16"/>
        <v>#N/A</v>
      </c>
      <c r="H261">
        <f t="shared" si="15"/>
        <v>0</v>
      </c>
      <c r="I261" s="14"/>
      <c r="O261" s="1"/>
      <c r="P261">
        <f t="shared" si="19"/>
        <v>0</v>
      </c>
      <c r="Q261" s="176"/>
      <c r="R261" s="176"/>
      <c r="S261" s="176"/>
      <c r="T261" s="176"/>
      <c r="U261" s="176"/>
      <c r="V261" s="176"/>
      <c r="W261" s="176"/>
      <c r="X261" s="176"/>
      <c r="Y261" s="176"/>
      <c r="Z261" s="176"/>
      <c r="AA261" s="176"/>
      <c r="AB261" s="176"/>
      <c r="AC261" s="176"/>
      <c r="AD261" s="176"/>
      <c r="AE261" s="176"/>
      <c r="AF261" s="176"/>
    </row>
    <row r="262" spans="3:32" ht="15.75">
      <c r="C262" s="256" t="e">
        <f>Temperaturverlauf!J234</f>
        <v>#N/A</v>
      </c>
      <c r="D262" s="267">
        <f>Temperaturverlauf!I234</f>
        <v>0</v>
      </c>
      <c r="E262" s="2" t="str">
        <f t="shared" si="17"/>
        <v/>
      </c>
      <c r="F262" s="23" t="str">
        <f t="shared" si="18"/>
        <v/>
      </c>
      <c r="G262" s="276" t="e">
        <f t="shared" si="16"/>
        <v>#N/A</v>
      </c>
      <c r="H262">
        <f t="shared" si="15"/>
        <v>0</v>
      </c>
      <c r="I262" s="14"/>
      <c r="O262" s="1"/>
      <c r="P262">
        <f t="shared" si="19"/>
        <v>0</v>
      </c>
      <c r="Q262" s="176"/>
      <c r="R262" s="176"/>
      <c r="S262" s="176"/>
      <c r="T262" s="176"/>
      <c r="U262" s="176"/>
      <c r="V262" s="176"/>
      <c r="W262" s="176"/>
      <c r="X262" s="176"/>
      <c r="Y262" s="176"/>
      <c r="Z262" s="176"/>
      <c r="AA262" s="176"/>
      <c r="AB262" s="176"/>
      <c r="AC262" s="176"/>
      <c r="AD262" s="176"/>
      <c r="AE262" s="176"/>
      <c r="AF262" s="176"/>
    </row>
    <row r="263" spans="3:32" ht="15.75">
      <c r="C263" s="256" t="e">
        <f>Temperaturverlauf!J235</f>
        <v>#N/A</v>
      </c>
      <c r="D263" s="267">
        <f>Temperaturverlauf!I235</f>
        <v>0</v>
      </c>
      <c r="E263" s="2" t="str">
        <f t="shared" si="17"/>
        <v/>
      </c>
      <c r="F263" s="23" t="str">
        <f t="shared" si="18"/>
        <v/>
      </c>
      <c r="G263" s="276" t="e">
        <f t="shared" si="16"/>
        <v>#N/A</v>
      </c>
      <c r="H263">
        <f t="shared" si="15"/>
        <v>0</v>
      </c>
      <c r="I263" s="14"/>
      <c r="O263" s="1"/>
      <c r="P263">
        <f t="shared" si="19"/>
        <v>0</v>
      </c>
      <c r="Q263" s="176"/>
      <c r="R263" s="176"/>
      <c r="S263" s="176"/>
      <c r="T263" s="176"/>
      <c r="U263" s="176"/>
      <c r="V263" s="176"/>
      <c r="W263" s="176"/>
      <c r="X263" s="176"/>
      <c r="Y263" s="176"/>
      <c r="Z263" s="176"/>
      <c r="AA263" s="176"/>
      <c r="AB263" s="176"/>
      <c r="AC263" s="176"/>
      <c r="AD263" s="176"/>
      <c r="AE263" s="176"/>
      <c r="AF263" s="176"/>
    </row>
    <row r="264" spans="3:32" ht="15.75">
      <c r="C264" s="256" t="e">
        <f>Temperaturverlauf!J236</f>
        <v>#N/A</v>
      </c>
      <c r="D264" s="267">
        <f>Temperaturverlauf!I236</f>
        <v>0</v>
      </c>
      <c r="E264" s="2" t="str">
        <f t="shared" si="17"/>
        <v/>
      </c>
      <c r="F264" s="23" t="str">
        <f t="shared" si="18"/>
        <v/>
      </c>
      <c r="G264" s="276" t="e">
        <f t="shared" si="16"/>
        <v>#N/A</v>
      </c>
      <c r="H264">
        <f t="shared" si="15"/>
        <v>0</v>
      </c>
      <c r="I264" s="14"/>
      <c r="O264" s="1"/>
      <c r="P264">
        <f t="shared" si="19"/>
        <v>0</v>
      </c>
      <c r="Q264" s="176"/>
      <c r="R264" s="176"/>
      <c r="S264" s="176"/>
      <c r="T264" s="176"/>
      <c r="U264" s="176"/>
      <c r="V264" s="176"/>
      <c r="W264" s="176"/>
      <c r="X264" s="176"/>
      <c r="Y264" s="176"/>
      <c r="Z264" s="176"/>
      <c r="AA264" s="176"/>
      <c r="AB264" s="176"/>
      <c r="AC264" s="176"/>
      <c r="AD264" s="176"/>
      <c r="AE264" s="176"/>
      <c r="AF264" s="176"/>
    </row>
    <row r="265" spans="3:32" ht="15.75">
      <c r="C265" s="284" t="e">
        <f>Temperaturverlauf!J237</f>
        <v>#N/A</v>
      </c>
      <c r="D265" s="285">
        <f>Temperaturverlauf!I237</f>
        <v>0</v>
      </c>
      <c r="E265" s="4" t="str">
        <f t="shared" si="17"/>
        <v/>
      </c>
      <c r="F265" s="286" t="str">
        <f t="shared" si="18"/>
        <v/>
      </c>
      <c r="G265" s="287" t="e">
        <f t="shared" si="16"/>
        <v>#N/A</v>
      </c>
      <c r="H265">
        <f t="shared" si="15"/>
        <v>0</v>
      </c>
      <c r="I265" s="14"/>
      <c r="O265" s="1"/>
      <c r="P265">
        <f t="shared" si="19"/>
        <v>0</v>
      </c>
      <c r="Q265" s="176"/>
      <c r="R265" s="176"/>
      <c r="S265" s="176"/>
      <c r="T265" s="176"/>
      <c r="U265" s="176"/>
      <c r="V265" s="176"/>
      <c r="W265" s="176"/>
      <c r="X265" s="176"/>
      <c r="Y265" s="176"/>
      <c r="Z265" s="176"/>
      <c r="AA265" s="176"/>
      <c r="AB265" s="176"/>
      <c r="AC265" s="176"/>
      <c r="AD265" s="176"/>
      <c r="AE265" s="176"/>
      <c r="AF265" s="176"/>
    </row>
    <row r="266" spans="3:32" ht="15.75">
      <c r="Q266" s="176"/>
      <c r="R266" s="176"/>
      <c r="S266" s="176"/>
      <c r="T266" s="176"/>
      <c r="U266" s="176"/>
      <c r="V266" s="176"/>
      <c r="W266" s="176"/>
      <c r="X266" s="176"/>
      <c r="Y266" s="176"/>
      <c r="Z266" s="176"/>
      <c r="AA266" s="176"/>
      <c r="AB266" s="176"/>
      <c r="AC266" s="176"/>
      <c r="AD266" s="176"/>
      <c r="AE266" s="176"/>
      <c r="AF266" s="176"/>
    </row>
    <row r="267" spans="3:32" ht="15.75">
      <c r="Q267" s="176"/>
      <c r="R267" s="176"/>
      <c r="S267" s="176"/>
      <c r="T267" s="176"/>
      <c r="U267" s="176"/>
      <c r="V267" s="176"/>
      <c r="W267" s="176"/>
      <c r="X267" s="176"/>
      <c r="Y267" s="176"/>
      <c r="Z267" s="176"/>
      <c r="AA267" s="176"/>
      <c r="AB267" s="176"/>
      <c r="AC267" s="176"/>
      <c r="AD267" s="176"/>
      <c r="AE267" s="176"/>
      <c r="AF267" s="176"/>
    </row>
    <row r="268" spans="3:32" ht="15.75">
      <c r="Q268" s="176"/>
      <c r="R268" s="176"/>
      <c r="S268" s="176"/>
      <c r="T268" s="176"/>
      <c r="U268" s="176"/>
      <c r="V268" s="176"/>
      <c r="W268" s="176"/>
      <c r="X268" s="176"/>
      <c r="Y268" s="176"/>
      <c r="Z268" s="176"/>
      <c r="AA268" s="176"/>
      <c r="AB268" s="176"/>
      <c r="AC268" s="176"/>
      <c r="AD268" s="176"/>
      <c r="AE268" s="176"/>
      <c r="AF268" s="176"/>
    </row>
    <row r="269" spans="3:32" ht="15.75">
      <c r="Q269" s="176"/>
      <c r="R269" s="176"/>
      <c r="S269" s="176"/>
      <c r="T269" s="176"/>
      <c r="U269" s="176"/>
      <c r="V269" s="176"/>
      <c r="W269" s="176"/>
      <c r="X269" s="176"/>
      <c r="Y269" s="176"/>
      <c r="Z269" s="176"/>
      <c r="AA269" s="176"/>
      <c r="AB269" s="176"/>
      <c r="AC269" s="176"/>
      <c r="AD269" s="176"/>
      <c r="AE269" s="176"/>
      <c r="AF269" s="176"/>
    </row>
    <row r="270" spans="3:32" ht="15.75">
      <c r="Q270" s="176"/>
      <c r="R270" s="176"/>
      <c r="S270" s="176"/>
      <c r="T270" s="176"/>
      <c r="U270" s="176"/>
      <c r="V270" s="176"/>
      <c r="W270" s="176"/>
      <c r="X270" s="176"/>
      <c r="Y270" s="176"/>
      <c r="Z270" s="176"/>
      <c r="AA270" s="176"/>
      <c r="AB270" s="176"/>
      <c r="AC270" s="176"/>
      <c r="AD270" s="176"/>
      <c r="AE270" s="176"/>
      <c r="AF270" s="176"/>
    </row>
    <row r="271" spans="3:32" ht="15.75">
      <c r="Q271" s="176"/>
      <c r="R271" s="176"/>
      <c r="S271" s="176"/>
      <c r="T271" s="176"/>
      <c r="U271" s="176"/>
      <c r="V271" s="176"/>
      <c r="W271" s="176"/>
      <c r="X271" s="176"/>
      <c r="Y271" s="176"/>
      <c r="Z271" s="176"/>
      <c r="AA271" s="176"/>
      <c r="AB271" s="176"/>
      <c r="AC271" s="176"/>
      <c r="AD271" s="176"/>
      <c r="AE271" s="176"/>
      <c r="AF271" s="176"/>
    </row>
    <row r="272" spans="3:32" ht="15.75">
      <c r="Q272" s="176"/>
      <c r="R272" s="176"/>
      <c r="S272" s="176"/>
      <c r="T272" s="176"/>
      <c r="U272" s="176"/>
      <c r="V272" s="176"/>
      <c r="W272" s="176"/>
      <c r="X272" s="176"/>
      <c r="Y272" s="176"/>
      <c r="Z272" s="176"/>
      <c r="AA272" s="176"/>
      <c r="AB272" s="176"/>
      <c r="AC272" s="176"/>
      <c r="AD272" s="176"/>
      <c r="AE272" s="176"/>
      <c r="AF272" s="176"/>
    </row>
    <row r="273" spans="17:32" ht="15.75">
      <c r="Q273" s="176"/>
      <c r="R273" s="176"/>
      <c r="S273" s="176"/>
      <c r="T273" s="176"/>
      <c r="U273" s="176"/>
      <c r="V273" s="176"/>
      <c r="W273" s="176"/>
      <c r="X273" s="176"/>
      <c r="Y273" s="176"/>
      <c r="Z273" s="176"/>
      <c r="AA273" s="176"/>
      <c r="AB273" s="176"/>
      <c r="AC273" s="176"/>
      <c r="AD273" s="176"/>
      <c r="AE273" s="176"/>
      <c r="AF273" s="176"/>
    </row>
    <row r="274" spans="17:32" ht="15.75">
      <c r="Q274" s="176"/>
      <c r="R274" s="176"/>
      <c r="S274" s="176"/>
      <c r="T274" s="176"/>
      <c r="U274" s="176"/>
      <c r="V274" s="176"/>
      <c r="W274" s="176"/>
      <c r="X274" s="176"/>
      <c r="Y274" s="176"/>
      <c r="Z274" s="176"/>
      <c r="AA274" s="176"/>
      <c r="AB274" s="176"/>
      <c r="AC274" s="176"/>
      <c r="AD274" s="176"/>
      <c r="AE274" s="176"/>
      <c r="AF274" s="176"/>
    </row>
    <row r="275" spans="17:32" ht="15.75">
      <c r="Q275" s="176"/>
      <c r="R275" s="176"/>
      <c r="S275" s="176"/>
      <c r="T275" s="176"/>
      <c r="U275" s="176"/>
      <c r="V275" s="176"/>
      <c r="W275" s="176"/>
      <c r="X275" s="176"/>
      <c r="Y275" s="176"/>
      <c r="Z275" s="176"/>
      <c r="AA275" s="176"/>
      <c r="AB275" s="176"/>
      <c r="AC275" s="176"/>
      <c r="AD275" s="176"/>
      <c r="AE275" s="176"/>
      <c r="AF275" s="176"/>
    </row>
    <row r="276" spans="17:32" ht="15.75">
      <c r="Q276" s="176"/>
      <c r="R276" s="176"/>
      <c r="S276" s="176"/>
      <c r="T276" s="176"/>
      <c r="U276" s="176"/>
      <c r="V276" s="176"/>
      <c r="W276" s="176"/>
      <c r="X276" s="176"/>
      <c r="Y276" s="176"/>
      <c r="Z276" s="176"/>
      <c r="AA276" s="176"/>
      <c r="AB276" s="176"/>
      <c r="AC276" s="176"/>
      <c r="AD276" s="176"/>
      <c r="AE276" s="176"/>
      <c r="AF276" s="176"/>
    </row>
    <row r="277" spans="17:32" ht="15.75">
      <c r="Q277" s="176"/>
      <c r="R277" s="176"/>
      <c r="S277" s="176"/>
      <c r="T277" s="176"/>
      <c r="U277" s="176"/>
      <c r="V277" s="176"/>
      <c r="W277" s="176"/>
      <c r="X277" s="176"/>
      <c r="Y277" s="176"/>
      <c r="Z277" s="176"/>
      <c r="AA277" s="176"/>
      <c r="AB277" s="176"/>
      <c r="AC277" s="176"/>
      <c r="AD277" s="176"/>
      <c r="AE277" s="176"/>
      <c r="AF277" s="176"/>
    </row>
  </sheetData>
  <sheetProtection sheet="1" objects="1" scenarios="1"/>
  <mergeCells count="6">
    <mergeCell ref="B27:D27"/>
    <mergeCell ref="D33:E33"/>
    <mergeCell ref="F18:G18"/>
    <mergeCell ref="F19:G19"/>
    <mergeCell ref="F16:G16"/>
    <mergeCell ref="F17:G17"/>
  </mergeCells>
  <pageMargins left="0.78740157480314965" right="0.78740157480314965" top="0.98425196850393704" bottom="0.78740157480314965" header="0.31496062992125984" footer="0.31496062992125984"/>
  <pageSetup paperSize="9" scale="79" fitToHeight="0" orientation="portrait" r:id="rId1"/>
  <headerFooter alignWithMargins="0">
    <oddHeader>&amp;L&amp;8Auswertung von Pasteurisation&amp;R&amp;8pH &gt;4.5</oddHeader>
    <oddFooter>&amp;L&amp;8&amp;Z&amp;F&amp;F&amp;R&amp;8&amp;P / &amp;N</oddFooter>
  </headerFooter>
  <legacyDrawing r:id="rId2"/>
  <oleObjects>
    <oleObject progId="Equation.2" shapeId="10241" r:id="rId3"/>
    <oleObject progId="Equation.2" shapeId="10242" r:id="rId4"/>
  </oleObjects>
</worksheet>
</file>

<file path=xl/worksheets/sheet8.xml><?xml version="1.0" encoding="utf-8"?>
<worksheet xmlns="http://schemas.openxmlformats.org/spreadsheetml/2006/main" xmlns:r="http://schemas.openxmlformats.org/officeDocument/2006/relationships">
  <sheetPr>
    <pageSetUpPr fitToPage="1"/>
  </sheetPr>
  <dimension ref="A1:AE300"/>
  <sheetViews>
    <sheetView zoomScaleNormal="100" workbookViewId="0"/>
  </sheetViews>
  <sheetFormatPr baseColWidth="10" defaultRowHeight="12.75"/>
  <cols>
    <col min="1" max="1" width="2.7109375" style="1" customWidth="1"/>
    <col min="2" max="2" width="14.85546875" style="1" customWidth="1"/>
    <col min="3" max="3" width="13.42578125" style="5" customWidth="1"/>
    <col min="4" max="4" width="8.7109375" style="1" customWidth="1"/>
    <col min="5" max="5" width="11.42578125" style="1"/>
    <col min="6" max="6" width="13.140625" style="1" customWidth="1"/>
    <col min="7" max="7" width="15" style="20" customWidth="1"/>
    <col min="8" max="8" width="15" style="20" hidden="1" customWidth="1"/>
    <col min="9" max="9" width="2.42578125" style="1" customWidth="1"/>
    <col min="10" max="10" width="14.42578125" style="1" customWidth="1"/>
    <col min="11" max="11" width="13.5703125" style="1" customWidth="1"/>
    <col min="12" max="12" width="10.42578125" style="1" customWidth="1"/>
    <col min="13" max="13" width="12.5703125" style="1" customWidth="1"/>
    <col min="14" max="14" width="11.42578125" style="1"/>
    <col min="15" max="15" width="13" style="20" customWidth="1"/>
    <col min="16" max="16" width="13" style="20" hidden="1" customWidth="1"/>
    <col min="17" max="17" width="14.140625" style="1" customWidth="1"/>
    <col min="18" max="19" width="11.42578125" style="1"/>
    <col min="20" max="20" width="12.140625" style="1" customWidth="1"/>
    <col min="21" max="21" width="11.42578125" style="1"/>
    <col min="22" max="22" width="13.7109375" style="1" customWidth="1"/>
    <col min="23" max="23" width="13.7109375" style="1" hidden="1" customWidth="1"/>
    <col min="24" max="16384" width="11.42578125" style="1"/>
  </cols>
  <sheetData>
    <row r="1" spans="2:31" ht="15.75">
      <c r="B1" s="175" t="s">
        <v>317</v>
      </c>
      <c r="Q1" s="176"/>
    </row>
    <row r="2" spans="2:31" ht="15.75">
      <c r="Q2" s="176"/>
      <c r="R2" s="176"/>
      <c r="S2" s="176"/>
      <c r="T2" s="176"/>
      <c r="U2" s="176"/>
      <c r="V2" s="176"/>
      <c r="W2" s="176"/>
      <c r="X2" s="176"/>
      <c r="Y2" s="176"/>
      <c r="Z2" s="176"/>
      <c r="AA2" s="176"/>
      <c r="AB2" s="176"/>
      <c r="AC2" s="176"/>
      <c r="AD2" s="176"/>
      <c r="AE2" s="176"/>
    </row>
    <row r="3" spans="2:31" ht="15.75">
      <c r="B3" s="54" t="s">
        <v>141</v>
      </c>
      <c r="G3" t="s">
        <v>0</v>
      </c>
      <c r="H3"/>
      <c r="I3" t="s">
        <v>1</v>
      </c>
      <c r="J3"/>
      <c r="Q3" s="176"/>
      <c r="R3" s="176"/>
      <c r="S3" s="176"/>
      <c r="T3" s="176"/>
      <c r="U3" s="176"/>
      <c r="V3" s="176"/>
      <c r="W3" s="176"/>
      <c r="X3" s="176"/>
      <c r="Y3" s="176"/>
      <c r="Z3" s="176"/>
      <c r="AA3" s="176"/>
      <c r="AB3" s="176"/>
      <c r="AC3" s="176"/>
      <c r="AD3" s="176"/>
      <c r="AE3" s="176"/>
    </row>
    <row r="4" spans="2:31" ht="15.75">
      <c r="B4" s="1" t="s">
        <v>155</v>
      </c>
      <c r="G4"/>
      <c r="H4"/>
      <c r="I4" t="s">
        <v>2</v>
      </c>
      <c r="J4"/>
      <c r="Q4" s="176"/>
      <c r="R4" s="176"/>
      <c r="S4" s="176"/>
      <c r="T4" s="176"/>
      <c r="U4" s="176"/>
      <c r="V4" s="176"/>
      <c r="W4" s="176"/>
      <c r="X4" s="176"/>
      <c r="Y4" s="176"/>
      <c r="Z4" s="176"/>
      <c r="AA4" s="176"/>
      <c r="AB4" s="176"/>
      <c r="AC4" s="176"/>
      <c r="AD4" s="176"/>
      <c r="AE4" s="176"/>
    </row>
    <row r="5" spans="2:31" ht="15.75">
      <c r="G5"/>
      <c r="H5"/>
      <c r="I5" t="s">
        <v>136</v>
      </c>
      <c r="J5"/>
      <c r="Q5" s="176"/>
      <c r="R5" s="176"/>
      <c r="S5" s="176"/>
      <c r="T5" s="176"/>
      <c r="U5" s="176"/>
      <c r="V5" s="176"/>
      <c r="W5" s="176"/>
      <c r="X5" s="176"/>
      <c r="Y5" s="176"/>
      <c r="Z5" s="176"/>
      <c r="AA5" s="176"/>
      <c r="AB5" s="176"/>
      <c r="AC5" s="176"/>
      <c r="AD5" s="176"/>
      <c r="AE5" s="176"/>
    </row>
    <row r="6" spans="2:31" ht="15.75">
      <c r="G6"/>
      <c r="H6"/>
      <c r="I6" t="s">
        <v>3</v>
      </c>
      <c r="J6"/>
      <c r="Q6" s="176"/>
      <c r="R6" s="176"/>
      <c r="S6" s="176"/>
      <c r="T6" s="176"/>
      <c r="U6" s="176"/>
      <c r="V6" s="176"/>
      <c r="W6" s="176"/>
      <c r="X6" s="176"/>
      <c r="Y6" s="176"/>
      <c r="Z6" s="176"/>
      <c r="AA6" s="176"/>
      <c r="AB6" s="176"/>
      <c r="AC6" s="176"/>
      <c r="AD6" s="176"/>
      <c r="AE6" s="176"/>
    </row>
    <row r="7" spans="2:31" ht="15.75">
      <c r="G7"/>
      <c r="H7"/>
      <c r="I7" t="s">
        <v>156</v>
      </c>
      <c r="J7"/>
      <c r="Q7" s="176"/>
      <c r="R7" s="176"/>
      <c r="S7" s="176"/>
      <c r="T7" s="176"/>
      <c r="U7" s="176"/>
      <c r="V7" s="176"/>
      <c r="W7" s="176"/>
      <c r="X7" s="176"/>
      <c r="Y7" s="176"/>
      <c r="Z7" s="176"/>
      <c r="AA7" s="176"/>
      <c r="AB7" s="176"/>
      <c r="AC7" s="176"/>
      <c r="AD7" s="176"/>
      <c r="AE7" s="176"/>
    </row>
    <row r="8" spans="2:31" ht="15.75">
      <c r="G8"/>
      <c r="H8"/>
      <c r="I8"/>
      <c r="J8"/>
      <c r="Q8" s="176"/>
      <c r="R8" s="176"/>
      <c r="S8" s="176"/>
      <c r="T8" s="176"/>
      <c r="U8" s="176"/>
      <c r="V8" s="176"/>
      <c r="W8" s="176"/>
      <c r="X8" s="176"/>
      <c r="Y8" s="176"/>
      <c r="Z8" s="176"/>
      <c r="AA8" s="176"/>
      <c r="AB8" s="176"/>
      <c r="AC8" s="176"/>
      <c r="AD8" s="176"/>
      <c r="AE8" s="176"/>
    </row>
    <row r="9" spans="2:31" ht="15.75">
      <c r="B9" s="6" t="s">
        <v>141</v>
      </c>
      <c r="G9" s="21" t="s">
        <v>0</v>
      </c>
      <c r="H9" s="21"/>
      <c r="I9" s="7" t="s">
        <v>1</v>
      </c>
      <c r="Q9" s="176"/>
      <c r="R9" s="176"/>
      <c r="S9" s="176"/>
      <c r="T9" s="176"/>
      <c r="U9" s="176"/>
      <c r="V9" s="176"/>
      <c r="W9" s="176"/>
      <c r="X9" s="176"/>
      <c r="Y9" s="176"/>
      <c r="Z9" s="176"/>
      <c r="AA9" s="176"/>
      <c r="AB9" s="176"/>
      <c r="AC9" s="176"/>
      <c r="AD9" s="176"/>
      <c r="AE9" s="176"/>
    </row>
    <row r="10" spans="2:31" ht="15.75">
      <c r="B10" s="168" t="s">
        <v>234</v>
      </c>
      <c r="G10" s="21"/>
      <c r="H10" s="21"/>
      <c r="I10" s="7" t="s">
        <v>2</v>
      </c>
      <c r="Q10" s="176"/>
      <c r="R10" s="176"/>
      <c r="S10" s="176"/>
      <c r="T10" s="176"/>
      <c r="U10" s="176"/>
      <c r="V10" s="176"/>
      <c r="W10" s="176"/>
      <c r="X10" s="176"/>
      <c r="Y10" s="176"/>
      <c r="Z10" s="176"/>
      <c r="AA10" s="176"/>
      <c r="AB10" s="176"/>
      <c r="AC10" s="176"/>
      <c r="AD10" s="176"/>
      <c r="AE10" s="176"/>
    </row>
    <row r="11" spans="2:31" ht="15.75">
      <c r="G11" s="21"/>
      <c r="H11" s="21"/>
      <c r="I11" s="7" t="s">
        <v>136</v>
      </c>
      <c r="Q11" s="176"/>
      <c r="R11" s="176"/>
      <c r="S11" s="176"/>
      <c r="T11" s="176"/>
      <c r="U11" s="176"/>
      <c r="V11" s="176"/>
      <c r="W11" s="176"/>
      <c r="X11" s="176"/>
      <c r="Y11" s="176"/>
      <c r="Z11" s="176"/>
      <c r="AA11" s="176"/>
      <c r="AB11" s="176"/>
      <c r="AC11" s="176"/>
      <c r="AD11" s="176"/>
      <c r="AE11" s="176"/>
    </row>
    <row r="12" spans="2:31" ht="15.75">
      <c r="G12" s="21"/>
      <c r="H12" s="21"/>
      <c r="I12" s="7" t="s">
        <v>3</v>
      </c>
      <c r="Q12" s="176"/>
      <c r="R12" s="176"/>
      <c r="S12" s="176"/>
      <c r="T12" s="176"/>
      <c r="U12" s="176"/>
      <c r="V12" s="176"/>
      <c r="W12" s="176"/>
      <c r="X12" s="176"/>
      <c r="Y12" s="176"/>
      <c r="Z12" s="176"/>
      <c r="AA12" s="176"/>
      <c r="AB12" s="176"/>
      <c r="AC12" s="176"/>
      <c r="AD12" s="176"/>
      <c r="AE12" s="176"/>
    </row>
    <row r="13" spans="2:31" ht="15.75">
      <c r="B13" s="168"/>
      <c r="G13" s="21"/>
      <c r="H13" s="21"/>
      <c r="I13" s="7" t="s">
        <v>137</v>
      </c>
      <c r="Q13" s="176"/>
      <c r="R13" s="176"/>
      <c r="S13" s="176"/>
      <c r="T13" s="176"/>
      <c r="U13" s="176"/>
      <c r="V13" s="176"/>
      <c r="W13" s="176"/>
      <c r="X13" s="176"/>
      <c r="Y13" s="176"/>
      <c r="Z13" s="176"/>
      <c r="AA13" s="176"/>
      <c r="AB13" s="176"/>
      <c r="AC13" s="176"/>
      <c r="AD13" s="176"/>
      <c r="AE13" s="176"/>
    </row>
    <row r="14" spans="2:31" ht="15.75">
      <c r="B14" s="168" t="s">
        <v>233</v>
      </c>
      <c r="G14" s="21"/>
      <c r="H14" s="21"/>
      <c r="I14" s="7"/>
      <c r="Q14" s="176"/>
      <c r="R14" s="176"/>
      <c r="S14" s="176"/>
      <c r="T14" s="176"/>
      <c r="U14" s="176"/>
      <c r="V14" s="176"/>
      <c r="W14" s="176"/>
      <c r="X14" s="176"/>
      <c r="Y14" s="176"/>
      <c r="Z14" s="176"/>
      <c r="AA14" s="176"/>
      <c r="AB14" s="176"/>
      <c r="AC14" s="176"/>
      <c r="AD14" s="176"/>
      <c r="AE14" s="176"/>
    </row>
    <row r="15" spans="2:31" ht="15.75">
      <c r="M15"/>
      <c r="Q15" s="176"/>
      <c r="R15" s="176"/>
      <c r="S15" s="176"/>
      <c r="T15" s="176"/>
      <c r="U15" s="176"/>
      <c r="V15" s="176"/>
      <c r="W15" s="176"/>
      <c r="X15" s="176"/>
      <c r="Y15" s="176"/>
      <c r="Z15" s="176"/>
      <c r="AA15" s="176"/>
      <c r="AB15" s="176"/>
      <c r="AC15" s="176"/>
      <c r="AD15" s="176"/>
      <c r="AE15" s="176"/>
    </row>
    <row r="16" spans="2:31" ht="15.75">
      <c r="B16" s="63" t="s">
        <v>194</v>
      </c>
      <c r="C16" s="296">
        <f>IF(ISBLANK('autom. Auswertung'!K16),"",'autom. Auswertung'!K16)</f>
        <v>41640</v>
      </c>
      <c r="D16" s="297"/>
      <c r="E16" s="5"/>
      <c r="F16" s="417" t="s">
        <v>151</v>
      </c>
      <c r="G16" s="418"/>
      <c r="I16" s="20"/>
      <c r="J16" s="176"/>
      <c r="K16" s="176"/>
      <c r="L16" s="176"/>
      <c r="M16" s="176"/>
      <c r="N16" s="176"/>
      <c r="O16" s="176"/>
      <c r="P16" s="176"/>
      <c r="Q16" s="176"/>
      <c r="R16" s="176"/>
      <c r="S16" s="176"/>
      <c r="T16" s="176"/>
      <c r="U16" s="176"/>
      <c r="V16" s="176"/>
      <c r="W16" s="176"/>
    </row>
    <row r="17" spans="2:23" ht="15.75">
      <c r="B17" s="63" t="s">
        <v>160</v>
      </c>
      <c r="C17" s="298" t="str">
        <f>IF(ISBLANK('autom. Auswertung'!K17),"",'autom. Auswertung'!K17)</f>
        <v/>
      </c>
      <c r="D17" s="299"/>
      <c r="E17" s="5"/>
      <c r="F17" s="392" t="s">
        <v>240</v>
      </c>
      <c r="G17" s="407"/>
      <c r="I17" s="20"/>
      <c r="J17" s="176"/>
      <c r="K17" s="176"/>
      <c r="L17" s="176"/>
      <c r="M17" s="176"/>
      <c r="N17" s="176"/>
      <c r="O17" s="176"/>
      <c r="P17" s="176"/>
      <c r="Q17" s="176"/>
      <c r="R17" s="176"/>
      <c r="S17" s="176"/>
      <c r="T17" s="176"/>
      <c r="U17" s="176"/>
      <c r="V17" s="176"/>
      <c r="W17" s="176"/>
    </row>
    <row r="18" spans="2:23" ht="15.75">
      <c r="B18" s="169" t="s">
        <v>235</v>
      </c>
      <c r="C18" s="300">
        <f>IF(ISBLANK('autom. Auswertung'!K18),"",'autom. Auswertung'!K18)</f>
        <v>1</v>
      </c>
      <c r="D18" s="301"/>
      <c r="E18" s="5"/>
      <c r="F18" s="403" t="s">
        <v>315</v>
      </c>
      <c r="G18" s="412"/>
      <c r="I18" s="20"/>
      <c r="J18" s="176"/>
      <c r="K18" s="176"/>
      <c r="L18" s="176"/>
      <c r="M18" s="176"/>
      <c r="N18" s="176"/>
      <c r="O18" s="176"/>
      <c r="P18" s="176"/>
      <c r="Q18" s="176"/>
      <c r="R18" s="176"/>
      <c r="S18" s="176"/>
      <c r="T18" s="176"/>
      <c r="U18" s="176"/>
      <c r="V18" s="176"/>
      <c r="W18" s="176"/>
    </row>
    <row r="19" spans="2:23" ht="15.75">
      <c r="B19" s="63" t="s">
        <v>161</v>
      </c>
      <c r="C19" s="302" t="str">
        <f>IF(ISBLANK('autom. Auswertung'!K19),"",'autom. Auswertung'!K19)</f>
        <v/>
      </c>
      <c r="D19" s="266" t="s">
        <v>162</v>
      </c>
      <c r="F19" s="401" t="s">
        <v>236</v>
      </c>
      <c r="G19" s="402"/>
      <c r="I19" s="20"/>
      <c r="J19" s="176"/>
      <c r="K19" s="176"/>
      <c r="L19" s="176"/>
      <c r="M19" s="176"/>
      <c r="N19" s="176"/>
      <c r="O19" s="176"/>
      <c r="P19" s="176"/>
      <c r="Q19" s="176"/>
      <c r="R19" s="176"/>
      <c r="S19" s="176"/>
      <c r="T19" s="176"/>
      <c r="U19" s="176"/>
      <c r="V19" s="176"/>
      <c r="W19" s="176"/>
    </row>
    <row r="20" spans="2:23" ht="16.5" thickBot="1">
      <c r="C20" s="1"/>
      <c r="I20" s="176"/>
      <c r="J20" s="176"/>
      <c r="K20" s="176"/>
      <c r="L20" s="176"/>
      <c r="M20" s="176"/>
      <c r="N20" s="176"/>
      <c r="O20" s="176"/>
      <c r="P20" s="176"/>
      <c r="Q20" s="176"/>
      <c r="R20" s="176"/>
      <c r="S20" s="176"/>
      <c r="T20" s="176"/>
      <c r="U20" s="176"/>
      <c r="V20" s="176"/>
    </row>
    <row r="21" spans="2:23" ht="15.75">
      <c r="B21" s="174" t="s">
        <v>244</v>
      </c>
      <c r="C21" s="129"/>
      <c r="D21" s="129"/>
      <c r="E21" s="129"/>
      <c r="F21" s="130"/>
      <c r="I21" s="176"/>
      <c r="J21" s="176"/>
      <c r="K21" s="176"/>
      <c r="L21" s="176"/>
      <c r="M21" s="176"/>
      <c r="N21" s="176"/>
      <c r="O21" s="176"/>
      <c r="P21" s="176"/>
      <c r="Q21" s="176"/>
      <c r="R21" s="176"/>
      <c r="S21" s="176"/>
      <c r="T21" s="176"/>
      <c r="U21" s="176"/>
      <c r="V21" s="176"/>
    </row>
    <row r="22" spans="2:23" ht="15.75">
      <c r="B22" s="131"/>
      <c r="C22" s="132"/>
      <c r="D22" s="132"/>
      <c r="E22" s="132"/>
      <c r="F22" s="133"/>
      <c r="I22" s="176"/>
      <c r="J22" s="176"/>
      <c r="K22" s="176"/>
      <c r="L22" s="176"/>
      <c r="M22" s="176"/>
      <c r="N22" s="176"/>
      <c r="O22" s="176"/>
      <c r="P22" s="176"/>
      <c r="Q22" s="176"/>
      <c r="R22" s="176"/>
      <c r="S22" s="176"/>
      <c r="T22" s="176"/>
      <c r="U22" s="176"/>
      <c r="V22" s="176"/>
    </row>
    <row r="23" spans="2:23" ht="15.75">
      <c r="B23" s="292"/>
      <c r="C23" s="293"/>
      <c r="D23" s="263" t="s">
        <v>270</v>
      </c>
      <c r="E23" s="146">
        <f>SUM(H47:H265)</f>
        <v>483.45648634338005</v>
      </c>
      <c r="F23" s="133"/>
      <c r="I23" s="176"/>
      <c r="J23" s="176"/>
      <c r="K23" s="176"/>
      <c r="L23" s="176"/>
      <c r="M23" s="176"/>
      <c r="N23" s="176"/>
      <c r="O23" s="176"/>
      <c r="P23" s="176"/>
      <c r="Q23" s="176"/>
      <c r="R23" s="176"/>
      <c r="S23" s="176"/>
      <c r="T23" s="176"/>
      <c r="U23" s="176"/>
      <c r="V23" s="176"/>
    </row>
    <row r="24" spans="2:23" ht="15.75">
      <c r="B24" s="292"/>
      <c r="C24" s="293"/>
      <c r="D24" s="263" t="s">
        <v>256</v>
      </c>
      <c r="E24" s="146">
        <f>E37</f>
        <v>4.3</v>
      </c>
      <c r="F24" s="133"/>
      <c r="I24" s="176"/>
      <c r="J24" s="176"/>
      <c r="K24" s="176"/>
      <c r="L24" s="176"/>
      <c r="M24" s="176"/>
      <c r="N24" s="176"/>
      <c r="O24" s="176"/>
      <c r="P24" s="176"/>
      <c r="Q24" s="176"/>
      <c r="R24" s="176"/>
      <c r="S24" s="176"/>
      <c r="T24" s="176"/>
      <c r="U24" s="176"/>
      <c r="V24" s="176"/>
    </row>
    <row r="25" spans="2:23" ht="15.75">
      <c r="B25" s="292"/>
      <c r="C25" s="293"/>
      <c r="D25" s="263" t="s">
        <v>257</v>
      </c>
      <c r="E25" s="146">
        <f>IF(E23&gt;E24,E23-E24,"unterpasteurisiert")</f>
        <v>479.15648634338004</v>
      </c>
      <c r="F25" s="133"/>
      <c r="I25" s="176"/>
      <c r="J25" s="176"/>
      <c r="K25" s="176"/>
      <c r="L25" s="176"/>
      <c r="M25" s="176"/>
      <c r="N25" s="176"/>
      <c r="O25" s="176"/>
      <c r="P25" s="176"/>
      <c r="Q25" s="176"/>
      <c r="R25" s="176"/>
      <c r="S25" s="176"/>
      <c r="T25" s="176"/>
      <c r="U25" s="176"/>
      <c r="V25" s="176"/>
    </row>
    <row r="26" spans="2:23" ht="15.75">
      <c r="B26" s="292"/>
      <c r="C26" s="293"/>
      <c r="D26" s="293"/>
      <c r="E26" s="293"/>
      <c r="F26" s="133"/>
      <c r="I26" s="176"/>
      <c r="J26" s="176"/>
      <c r="K26" s="176"/>
      <c r="L26" s="176"/>
      <c r="M26" s="176"/>
      <c r="N26" s="176"/>
      <c r="O26" s="176"/>
      <c r="P26" s="176"/>
      <c r="Q26" s="176"/>
      <c r="R26" s="176"/>
      <c r="S26" s="176"/>
      <c r="T26" s="176"/>
      <c r="U26" s="176"/>
      <c r="V26" s="176"/>
    </row>
    <row r="27" spans="2:23" ht="15.75">
      <c r="B27" s="413" t="s">
        <v>312</v>
      </c>
      <c r="C27" s="398"/>
      <c r="D27" s="398"/>
      <c r="E27" s="146">
        <f>SUM(D47:D265)</f>
        <v>104</v>
      </c>
      <c r="F27" s="133"/>
      <c r="I27" s="176"/>
      <c r="J27" s="176"/>
      <c r="K27" s="176"/>
      <c r="L27" s="176"/>
      <c r="M27" s="176"/>
      <c r="N27" s="176"/>
      <c r="O27" s="176"/>
      <c r="P27" s="176"/>
      <c r="Q27" s="176"/>
      <c r="R27" s="176"/>
      <c r="S27" s="176"/>
      <c r="T27" s="176"/>
      <c r="U27" s="176"/>
      <c r="V27" s="176"/>
    </row>
    <row r="28" spans="2:23" ht="15.75">
      <c r="B28" s="131"/>
      <c r="C28" s="132"/>
      <c r="D28" s="132"/>
      <c r="E28" s="132"/>
      <c r="F28" s="133"/>
      <c r="I28" s="176"/>
      <c r="J28" s="176"/>
      <c r="K28" s="176"/>
      <c r="L28" s="176"/>
      <c r="M28" s="176"/>
      <c r="N28" s="176"/>
      <c r="O28" s="176"/>
      <c r="P28" s="176"/>
      <c r="Q28" s="176"/>
      <c r="R28" s="176"/>
      <c r="S28" s="176"/>
      <c r="T28" s="176"/>
      <c r="U28" s="176"/>
      <c r="V28" s="176"/>
    </row>
    <row r="29" spans="2:23" ht="16.5" thickBot="1">
      <c r="B29" s="137"/>
      <c r="C29" s="138"/>
      <c r="D29" s="138"/>
      <c r="E29" s="140"/>
      <c r="F29" s="141"/>
      <c r="G29" s="21"/>
      <c r="H29" s="21"/>
      <c r="I29" s="176"/>
      <c r="J29" s="176"/>
      <c r="K29" s="176"/>
      <c r="L29" s="176"/>
      <c r="M29" s="176"/>
      <c r="N29" s="176"/>
      <c r="O29" s="176"/>
      <c r="P29" s="176"/>
      <c r="Q29" s="176"/>
      <c r="R29" s="176"/>
      <c r="S29" s="176"/>
      <c r="T29" s="176"/>
      <c r="U29" s="176"/>
      <c r="V29" s="176"/>
    </row>
    <row r="30" spans="2:23" ht="15.75">
      <c r="C30" s="17"/>
      <c r="F30" s="218"/>
      <c r="G30" s="21"/>
      <c r="H30" s="21"/>
      <c r="I30" s="176"/>
      <c r="J30" s="176"/>
      <c r="K30" s="176"/>
      <c r="L30" s="176"/>
      <c r="M30" s="176"/>
      <c r="N30" s="176"/>
      <c r="O30" s="176"/>
      <c r="P30" s="176"/>
      <c r="Q30" s="176"/>
      <c r="R30" s="176"/>
      <c r="S30" s="176"/>
      <c r="T30" s="176"/>
      <c r="U30" s="176"/>
      <c r="V30" s="176"/>
    </row>
    <row r="31" spans="2:23" ht="15.75">
      <c r="B31" s="14"/>
      <c r="C31" s="1"/>
      <c r="F31" s="225"/>
      <c r="I31" s="176"/>
      <c r="J31" s="176"/>
      <c r="K31" s="176"/>
      <c r="L31" s="176"/>
      <c r="M31" s="176"/>
      <c r="N31" s="176"/>
      <c r="O31" s="176"/>
      <c r="P31" s="176"/>
      <c r="Q31" s="176"/>
      <c r="R31" s="176"/>
      <c r="S31" s="176"/>
      <c r="T31" s="176"/>
      <c r="U31" s="176"/>
      <c r="V31" s="176"/>
    </row>
    <row r="32" spans="2:23" ht="15.75">
      <c r="B32" s="14"/>
      <c r="C32" s="1"/>
      <c r="F32" s="225"/>
      <c r="I32" s="176"/>
      <c r="J32" s="176"/>
      <c r="K32" s="176"/>
      <c r="L32" s="176"/>
      <c r="M32" s="176"/>
      <c r="N32" s="176"/>
      <c r="O32" s="176"/>
      <c r="P32" s="176"/>
      <c r="Q32" s="176"/>
      <c r="R32" s="176"/>
      <c r="S32" s="176"/>
      <c r="T32" s="176"/>
      <c r="U32" s="176"/>
      <c r="V32" s="176"/>
    </row>
    <row r="33" spans="2:22" ht="15.75">
      <c r="B33" s="14"/>
      <c r="C33" s="1"/>
      <c r="D33" s="367" t="s">
        <v>274</v>
      </c>
      <c r="E33" s="368"/>
      <c r="G33" s="22"/>
      <c r="H33" s="22"/>
      <c r="I33" s="176"/>
      <c r="J33" s="176"/>
      <c r="K33" s="176"/>
      <c r="L33" s="176"/>
      <c r="M33" s="176"/>
      <c r="N33" s="176"/>
      <c r="O33" s="176"/>
      <c r="P33" s="176"/>
      <c r="Q33" s="176"/>
      <c r="R33" s="176"/>
      <c r="S33" s="176"/>
      <c r="T33" s="176"/>
      <c r="U33" s="176"/>
      <c r="V33" s="176"/>
    </row>
    <row r="34" spans="2:22" ht="15.75">
      <c r="B34" s="14"/>
      <c r="C34" s="225"/>
      <c r="D34" s="13"/>
      <c r="G34" s="22"/>
      <c r="H34" s="22"/>
      <c r="I34" s="176"/>
      <c r="J34" s="176"/>
      <c r="K34" s="176"/>
      <c r="L34" s="176"/>
      <c r="M34" s="176"/>
      <c r="N34" s="176"/>
      <c r="O34" s="176"/>
      <c r="P34" s="176"/>
      <c r="Q34" s="176"/>
      <c r="R34" s="176"/>
      <c r="S34" s="176"/>
      <c r="T34" s="176"/>
      <c r="U34" s="176"/>
      <c r="V34" s="176"/>
    </row>
    <row r="35" spans="2:22" ht="15.75">
      <c r="B35" s="14"/>
      <c r="C35" s="206" t="str">
        <f>'autom. Auswertung'!K35</f>
        <v>Modus:</v>
      </c>
      <c r="D35" s="13" t="str">
        <f>'autom. Auswertung'!L35</f>
        <v>Tiefste Temp. im Intervall</v>
      </c>
      <c r="G35" s="22"/>
      <c r="H35" s="22"/>
      <c r="I35" s="176"/>
      <c r="J35" s="176"/>
      <c r="K35" s="176"/>
      <c r="L35" s="176"/>
      <c r="M35" s="176"/>
      <c r="N35" s="176"/>
      <c r="O35" s="176"/>
      <c r="P35" s="176"/>
      <c r="Q35" s="176"/>
      <c r="R35" s="176"/>
      <c r="S35" s="176"/>
      <c r="T35" s="176"/>
      <c r="U35" s="176"/>
      <c r="V35" s="176"/>
    </row>
    <row r="36" spans="2:22" ht="16.5" customHeight="1">
      <c r="B36" s="2"/>
      <c r="C36" s="309" t="s">
        <v>316</v>
      </c>
      <c r="E36" s="8"/>
      <c r="F36" s="8"/>
      <c r="G36" s="22"/>
      <c r="H36" s="22"/>
      <c r="I36" s="176"/>
      <c r="J36" s="176"/>
      <c r="K36" s="176"/>
      <c r="L36" s="176"/>
      <c r="M36" s="176"/>
      <c r="N36" s="176"/>
      <c r="O36" s="176"/>
      <c r="P36" s="176"/>
      <c r="Q36" s="176"/>
      <c r="R36" s="176"/>
      <c r="S36" s="176"/>
      <c r="T36" s="176"/>
      <c r="U36" s="176"/>
      <c r="V36" s="176"/>
    </row>
    <row r="37" spans="2:22" ht="15.75">
      <c r="B37" s="2"/>
      <c r="C37" s="308"/>
      <c r="D37" s="222" t="s">
        <v>173</v>
      </c>
      <c r="E37" s="272">
        <f>'autom. Auswertung'!M37</f>
        <v>4.3</v>
      </c>
      <c r="F37" s="46"/>
      <c r="G37" s="22"/>
      <c r="H37" s="22"/>
      <c r="I37" s="176"/>
      <c r="J37" s="176"/>
      <c r="K37" s="176"/>
      <c r="L37" s="176"/>
      <c r="M37" s="176"/>
      <c r="N37" s="176"/>
      <c r="O37" s="176"/>
      <c r="P37" s="176"/>
      <c r="Q37" s="176"/>
      <c r="R37" s="176"/>
      <c r="S37" s="176"/>
      <c r="T37" s="176"/>
      <c r="U37" s="176"/>
      <c r="V37" s="176"/>
    </row>
    <row r="38" spans="2:22" ht="15.75">
      <c r="B38" s="2"/>
      <c r="C38" s="308"/>
      <c r="D38" s="223" t="s">
        <v>138</v>
      </c>
      <c r="E38" s="271">
        <f>'autom. Auswertung'!M38</f>
        <v>8.9</v>
      </c>
      <c r="F38" s="47"/>
      <c r="G38" s="22"/>
      <c r="H38" s="22"/>
      <c r="I38" s="176"/>
      <c r="J38" s="176"/>
      <c r="K38" s="176"/>
      <c r="L38" s="176"/>
      <c r="M38" s="176"/>
      <c r="N38" s="176"/>
      <c r="O38" s="176"/>
      <c r="P38" s="176"/>
      <c r="Q38" s="176"/>
      <c r="R38" s="176"/>
      <c r="S38" s="176"/>
      <c r="T38" s="176"/>
      <c r="U38" s="176"/>
      <c r="V38" s="176"/>
    </row>
    <row r="39" spans="2:22" ht="15.75" customHeight="1">
      <c r="B39" s="2"/>
      <c r="C39" s="308"/>
      <c r="D39" s="222" t="s">
        <v>140</v>
      </c>
      <c r="E39" s="273">
        <f>'autom. Auswertung'!M39</f>
        <v>93.3</v>
      </c>
      <c r="F39" s="46"/>
      <c r="G39" s="22"/>
      <c r="H39" s="22"/>
      <c r="I39" s="176"/>
      <c r="J39" s="176"/>
      <c r="K39" s="176"/>
      <c r="L39" s="176"/>
      <c r="M39" s="176"/>
      <c r="N39" s="176"/>
      <c r="O39" s="176"/>
      <c r="P39" s="176"/>
      <c r="Q39" s="176"/>
      <c r="R39" s="176"/>
      <c r="S39" s="176"/>
      <c r="T39" s="176"/>
      <c r="U39" s="176"/>
      <c r="V39" s="176"/>
    </row>
    <row r="40" spans="2:22" ht="15" customHeight="1">
      <c r="B40" s="2"/>
      <c r="C40" s="1"/>
      <c r="D40" s="223" t="s">
        <v>139</v>
      </c>
      <c r="E40" s="280" t="s">
        <v>148</v>
      </c>
      <c r="F40" s="307"/>
      <c r="G40" s="22"/>
      <c r="H40" s="22"/>
      <c r="I40" s="176"/>
      <c r="J40" s="176"/>
      <c r="K40" s="176"/>
      <c r="L40" s="176"/>
      <c r="M40" s="176"/>
      <c r="N40" s="176"/>
      <c r="O40" s="176"/>
      <c r="P40" s="176"/>
      <c r="Q40" s="176"/>
      <c r="R40" s="176"/>
      <c r="S40" s="176"/>
      <c r="T40" s="176"/>
      <c r="U40" s="176"/>
      <c r="V40" s="176"/>
    </row>
    <row r="41" spans="2:22" ht="15" customHeight="1">
      <c r="B41" s="2"/>
      <c r="C41" s="8"/>
      <c r="D41" s="8"/>
      <c r="E41" s="3"/>
      <c r="F41" s="307"/>
      <c r="G41" s="22"/>
      <c r="H41" s="22"/>
      <c r="I41" s="176"/>
      <c r="J41" s="176"/>
      <c r="K41" s="176"/>
      <c r="L41" s="176"/>
      <c r="M41" s="176"/>
      <c r="N41" s="176"/>
      <c r="O41" s="176"/>
      <c r="P41" s="176"/>
      <c r="Q41" s="176"/>
      <c r="R41" s="176"/>
      <c r="S41" s="176"/>
      <c r="T41" s="176"/>
      <c r="U41" s="176"/>
      <c r="V41" s="176"/>
    </row>
    <row r="42" spans="2:22" ht="14.25" customHeight="1">
      <c r="B42" s="14"/>
      <c r="C42" s="303"/>
      <c r="D42" s="214"/>
      <c r="E42" s="281" t="s">
        <v>144</v>
      </c>
      <c r="F42" s="306" t="s">
        <v>157</v>
      </c>
      <c r="G42" s="282" t="s">
        <v>314</v>
      </c>
      <c r="H42" s="199"/>
      <c r="I42" s="176"/>
      <c r="J42" s="176"/>
      <c r="K42" s="176"/>
      <c r="L42" s="176"/>
      <c r="M42" s="176"/>
      <c r="N42" s="176"/>
      <c r="O42" s="176"/>
      <c r="P42" s="176"/>
      <c r="Q42" s="176"/>
      <c r="R42" s="176"/>
      <c r="S42" s="176"/>
      <c r="T42" s="176"/>
      <c r="U42" s="176"/>
      <c r="V42" s="176"/>
    </row>
    <row r="43" spans="2:22" ht="14.25" customHeight="1">
      <c r="B43" s="14"/>
      <c r="C43" s="255" t="s">
        <v>146</v>
      </c>
      <c r="D43" s="252" t="s">
        <v>309</v>
      </c>
      <c r="E43" s="48" t="s">
        <v>143</v>
      </c>
      <c r="F43" s="48" t="s">
        <v>158</v>
      </c>
      <c r="G43" s="283" t="s">
        <v>145</v>
      </c>
      <c r="H43" s="58"/>
      <c r="I43" s="176"/>
      <c r="J43" s="176"/>
      <c r="K43" s="176"/>
      <c r="L43" s="176"/>
      <c r="M43" s="176"/>
      <c r="N43" s="176"/>
      <c r="O43" s="176"/>
      <c r="P43" s="176"/>
      <c r="Q43" s="176"/>
      <c r="R43" s="176"/>
      <c r="S43" s="176"/>
      <c r="T43" s="176"/>
      <c r="U43" s="176"/>
      <c r="V43" s="176"/>
    </row>
    <row r="44" spans="2:22" ht="14.25" customHeight="1">
      <c r="B44" s="15"/>
      <c r="C44" s="50" t="s">
        <v>147</v>
      </c>
      <c r="D44" s="197" t="s">
        <v>286</v>
      </c>
      <c r="E44" s="231" t="s">
        <v>260</v>
      </c>
      <c r="F44" s="231" t="s">
        <v>259</v>
      </c>
      <c r="G44" s="274" t="s">
        <v>258</v>
      </c>
      <c r="H44" s="199"/>
      <c r="I44" s="176"/>
      <c r="J44" s="176"/>
      <c r="K44" s="176"/>
      <c r="L44" s="176"/>
      <c r="M44" s="176"/>
      <c r="N44" s="176"/>
      <c r="O44" s="176"/>
      <c r="P44" s="176"/>
      <c r="Q44" s="176"/>
      <c r="R44" s="176"/>
      <c r="S44" s="176"/>
      <c r="T44" s="176"/>
      <c r="U44" s="176"/>
      <c r="V44" s="176"/>
    </row>
    <row r="45" spans="2:22" ht="15.75">
      <c r="B45" s="14"/>
      <c r="C45" s="117"/>
      <c r="D45" s="74"/>
      <c r="E45" s="119"/>
      <c r="F45" s="120"/>
      <c r="G45" s="304" t="str">
        <f>IF(ISNUMBER(D45),10^((C45-$E$39)/$E$38)*D45,"")</f>
        <v/>
      </c>
      <c r="H45" s="59"/>
      <c r="I45" s="176"/>
      <c r="J45" s="176"/>
      <c r="K45" s="176"/>
      <c r="L45" s="176"/>
      <c r="M45" s="176"/>
      <c r="N45" s="176"/>
      <c r="O45" s="176"/>
      <c r="P45" s="176"/>
      <c r="Q45" s="176"/>
      <c r="R45" s="176"/>
      <c r="S45" s="176"/>
      <c r="T45" s="176"/>
      <c r="U45" s="176"/>
      <c r="V45" s="176"/>
    </row>
    <row r="46" spans="2:22" ht="15.75">
      <c r="B46" s="14"/>
      <c r="C46" s="117"/>
      <c r="D46" s="74"/>
      <c r="E46" s="117"/>
      <c r="F46" s="120"/>
      <c r="G46" s="305" t="str">
        <f t="shared" ref="G46:G109" si="0">IF(ISNUMBER(D46),10^((C46-$E$39)/$E$38)*D46,"")</f>
        <v/>
      </c>
      <c r="H46" s="59"/>
      <c r="I46" s="176"/>
      <c r="J46" s="176"/>
      <c r="K46" s="176"/>
      <c r="L46" s="176"/>
      <c r="M46" s="176"/>
      <c r="N46" s="176"/>
      <c r="O46" s="176"/>
      <c r="P46" s="176"/>
      <c r="Q46" s="176"/>
      <c r="R46" s="176"/>
      <c r="S46" s="176"/>
      <c r="T46" s="176"/>
      <c r="U46" s="176"/>
      <c r="V46" s="176"/>
    </row>
    <row r="47" spans="2:22" ht="15.75">
      <c r="B47" s="14"/>
      <c r="C47" s="256">
        <f>Temperaturverlauf!J19</f>
        <v>59.6</v>
      </c>
      <c r="D47" s="253">
        <f>Temperaturverlauf!I19</f>
        <v>1</v>
      </c>
      <c r="E47" s="28">
        <f>IF(ISNUMBER(C47),$E$37/10^((C47-$E$39)/$E$38),"")</f>
        <v>26301.790216965386</v>
      </c>
      <c r="F47" s="23">
        <f>IF(ISNUMBER(C47),10^((C47-$E$39)/$E$38),"")</f>
        <v>1.6348697045064182E-4</v>
      </c>
      <c r="G47" s="276">
        <f t="shared" si="0"/>
        <v>1.6348697045064182E-4</v>
      </c>
      <c r="H47">
        <f t="shared" ref="H47:H110" si="1">IF(ISNA(G47),0,G47)</f>
        <v>1.6348697045064182E-4</v>
      </c>
      <c r="I47" s="176"/>
      <c r="J47" s="176"/>
      <c r="K47" s="176"/>
      <c r="L47" s="176"/>
      <c r="M47" s="176"/>
      <c r="N47" s="176"/>
      <c r="O47" s="176"/>
      <c r="P47" s="176"/>
      <c r="Q47" s="176"/>
      <c r="R47" s="176"/>
      <c r="S47" s="176"/>
      <c r="T47" s="176"/>
      <c r="U47" s="176"/>
      <c r="V47" s="176"/>
    </row>
    <row r="48" spans="2:22" ht="15.75">
      <c r="B48" s="14"/>
      <c r="C48" s="256">
        <f>Temperaturverlauf!J20</f>
        <v>61</v>
      </c>
      <c r="D48" s="253">
        <f>Temperaturverlauf!I20</f>
        <v>1</v>
      </c>
      <c r="E48" s="28">
        <f>IF(ISNUMBER(C48),$E$37/10^((C48-$E$39)/$E$38),"")</f>
        <v>18309.729940772231</v>
      </c>
      <c r="F48" s="23">
        <f t="shared" ref="F48:F111" si="2">IF(ISNUMBER(C48),10^((C48-$E$39)/$E$38),"")</f>
        <v>2.3484781118615684E-4</v>
      </c>
      <c r="G48" s="276">
        <f t="shared" si="0"/>
        <v>2.3484781118615684E-4</v>
      </c>
      <c r="H48">
        <f t="shared" si="1"/>
        <v>2.3484781118615684E-4</v>
      </c>
      <c r="I48" s="176"/>
      <c r="J48" s="176"/>
      <c r="K48" s="176"/>
      <c r="L48" s="176"/>
      <c r="M48" s="176"/>
      <c r="N48" s="176"/>
      <c r="O48" s="176"/>
      <c r="P48" s="176"/>
      <c r="Q48" s="176"/>
      <c r="R48" s="176"/>
      <c r="S48" s="176"/>
      <c r="T48" s="176"/>
      <c r="U48" s="176"/>
      <c r="V48" s="176"/>
    </row>
    <row r="49" spans="2:22" ht="15.75">
      <c r="B49" s="14"/>
      <c r="C49" s="256">
        <f>Temperaturverlauf!J21</f>
        <v>62.4</v>
      </c>
      <c r="D49" s="253">
        <f>Temperaturverlauf!I21</f>
        <v>1</v>
      </c>
      <c r="E49" s="28">
        <f>IF(ISNUMBER(C49),$E$37/10^((C49-$E$39)/$E$38),"")</f>
        <v>12746.136583804433</v>
      </c>
      <c r="F49" s="23">
        <f t="shared" si="2"/>
        <v>3.3735712556726323E-4</v>
      </c>
      <c r="G49" s="276">
        <f t="shared" si="0"/>
        <v>3.3735712556726323E-4</v>
      </c>
      <c r="H49">
        <f t="shared" si="1"/>
        <v>3.3735712556726323E-4</v>
      </c>
      <c r="I49" s="176"/>
      <c r="J49" s="176"/>
      <c r="K49" s="176"/>
      <c r="L49" s="176"/>
      <c r="M49" s="176"/>
      <c r="N49" s="176"/>
      <c r="O49" s="176"/>
      <c r="P49" s="176"/>
      <c r="Q49" s="176"/>
      <c r="R49" s="176"/>
      <c r="S49" s="176"/>
      <c r="T49" s="176"/>
      <c r="U49" s="176"/>
      <c r="V49" s="176"/>
    </row>
    <row r="50" spans="2:22" ht="15.75">
      <c r="B50" s="14"/>
      <c r="C50" s="256">
        <f>Temperaturverlauf!J22</f>
        <v>63.7</v>
      </c>
      <c r="D50" s="253">
        <f>Temperaturverlauf!I22</f>
        <v>1</v>
      </c>
      <c r="E50" s="28">
        <f t="shared" ref="E50:E113" si="3">IF(ISNUMBER(C50),$E$37/10^((C50-$E$39)/$E$38),"")</f>
        <v>9105.6541762248144</v>
      </c>
      <c r="F50" s="23">
        <f t="shared" si="2"/>
        <v>4.7223405554182502E-4</v>
      </c>
      <c r="G50" s="276">
        <f t="shared" si="0"/>
        <v>4.7223405554182502E-4</v>
      </c>
      <c r="H50">
        <f t="shared" si="1"/>
        <v>4.7223405554182502E-4</v>
      </c>
      <c r="I50" s="176"/>
      <c r="J50" s="176"/>
      <c r="K50" s="176"/>
      <c r="L50" s="176"/>
      <c r="M50" s="176"/>
      <c r="N50" s="176"/>
      <c r="O50" s="176"/>
      <c r="P50" s="176"/>
      <c r="Q50" s="176"/>
      <c r="R50" s="176"/>
      <c r="S50" s="176"/>
      <c r="T50" s="176"/>
      <c r="U50" s="176"/>
      <c r="V50" s="176"/>
    </row>
    <row r="51" spans="2:22" ht="15.75">
      <c r="B51" s="14"/>
      <c r="C51" s="256">
        <f>Temperaturverlauf!J23</f>
        <v>64.900000000000006</v>
      </c>
      <c r="D51" s="253">
        <f>Temperaturverlauf!I23</f>
        <v>1</v>
      </c>
      <c r="E51" s="28">
        <f t="shared" si="3"/>
        <v>6675.4368457696055</v>
      </c>
      <c r="F51" s="23">
        <f t="shared" si="2"/>
        <v>6.4415259994932313E-4</v>
      </c>
      <c r="G51" s="276">
        <f t="shared" si="0"/>
        <v>6.4415259994932313E-4</v>
      </c>
      <c r="H51">
        <f t="shared" si="1"/>
        <v>6.4415259994932313E-4</v>
      </c>
      <c r="I51" s="176"/>
      <c r="J51" s="176"/>
      <c r="K51" s="176"/>
      <c r="L51" s="176"/>
      <c r="M51" s="176"/>
      <c r="N51" s="176"/>
      <c r="O51" s="176"/>
      <c r="P51" s="176"/>
      <c r="Q51" s="176"/>
      <c r="R51" s="176"/>
      <c r="S51" s="176"/>
      <c r="T51" s="176"/>
      <c r="U51" s="176"/>
      <c r="V51" s="176"/>
    </row>
    <row r="52" spans="2:22" ht="15.75">
      <c r="B52" s="14"/>
      <c r="C52" s="256">
        <f>Temperaturverlauf!J24</f>
        <v>66.2</v>
      </c>
      <c r="D52" s="253">
        <f>Temperaturverlauf!I24</f>
        <v>1</v>
      </c>
      <c r="E52" s="28">
        <f t="shared" si="3"/>
        <v>4768.8347753970484</v>
      </c>
      <c r="F52" s="23">
        <f t="shared" si="2"/>
        <v>9.0168777123170228E-4</v>
      </c>
      <c r="G52" s="276">
        <f t="shared" si="0"/>
        <v>9.0168777123170228E-4</v>
      </c>
      <c r="H52">
        <f t="shared" si="1"/>
        <v>9.0168777123170228E-4</v>
      </c>
      <c r="I52" s="176"/>
      <c r="J52" s="176"/>
      <c r="K52" s="176"/>
      <c r="L52" s="176"/>
      <c r="M52" s="176"/>
      <c r="N52" s="176"/>
      <c r="O52" s="176"/>
      <c r="P52" s="176"/>
      <c r="Q52" s="176"/>
      <c r="R52" s="176"/>
      <c r="S52" s="176"/>
      <c r="T52" s="176"/>
      <c r="U52" s="176"/>
      <c r="V52" s="176"/>
    </row>
    <row r="53" spans="2:22" ht="15.75">
      <c r="B53" s="14"/>
      <c r="C53" s="256">
        <f>Temperaturverlauf!J25</f>
        <v>67.5</v>
      </c>
      <c r="D53" s="253">
        <f>Temperaturverlauf!I25</f>
        <v>1</v>
      </c>
      <c r="E53" s="28">
        <f t="shared" si="3"/>
        <v>3406.7860486835771</v>
      </c>
      <c r="F53" s="23">
        <f t="shared" si="2"/>
        <v>1.2621866881430876E-3</v>
      </c>
      <c r="G53" s="276">
        <f t="shared" si="0"/>
        <v>1.2621866881430876E-3</v>
      </c>
      <c r="H53">
        <f t="shared" si="1"/>
        <v>1.2621866881430876E-3</v>
      </c>
      <c r="I53" s="176"/>
      <c r="J53" s="176"/>
      <c r="K53" s="176"/>
      <c r="L53" s="176"/>
      <c r="M53" s="176"/>
      <c r="N53" s="176"/>
      <c r="O53" s="176"/>
      <c r="P53" s="176"/>
      <c r="Q53" s="176"/>
      <c r="R53" s="176"/>
      <c r="S53" s="176"/>
      <c r="T53" s="176"/>
      <c r="U53" s="176"/>
      <c r="V53" s="176"/>
    </row>
    <row r="54" spans="2:22" ht="15.75">
      <c r="B54" s="14"/>
      <c r="C54" s="256">
        <f>Temperaturverlauf!J26</f>
        <v>68.7</v>
      </c>
      <c r="D54" s="253">
        <f>Temperaturverlauf!I26</f>
        <v>1</v>
      </c>
      <c r="E54" s="28">
        <f t="shared" si="3"/>
        <v>2497.5454453800608</v>
      </c>
      <c r="F54" s="23">
        <f t="shared" si="2"/>
        <v>1.7216903932435362E-3</v>
      </c>
      <c r="G54" s="276">
        <f t="shared" si="0"/>
        <v>1.7216903932435362E-3</v>
      </c>
      <c r="H54">
        <f t="shared" si="1"/>
        <v>1.7216903932435362E-3</v>
      </c>
      <c r="I54" s="176"/>
      <c r="J54" s="176"/>
      <c r="K54" s="176"/>
      <c r="L54" s="176"/>
      <c r="M54" s="176"/>
      <c r="N54" s="176"/>
      <c r="O54" s="176"/>
      <c r="P54" s="176"/>
      <c r="Q54" s="176"/>
      <c r="R54" s="176"/>
      <c r="S54" s="176"/>
      <c r="T54" s="176"/>
      <c r="U54" s="176"/>
      <c r="V54" s="176"/>
    </row>
    <row r="55" spans="2:22" ht="15.75">
      <c r="B55" s="14"/>
      <c r="C55" s="256">
        <f>Temperaturverlauf!J27</f>
        <v>69.900000000000006</v>
      </c>
      <c r="D55" s="253">
        <f>Temperaturverlauf!I27</f>
        <v>1</v>
      </c>
      <c r="E55" s="28">
        <f t="shared" si="3"/>
        <v>1830.9729940772229</v>
      </c>
      <c r="F55" s="23">
        <f t="shared" si="2"/>
        <v>2.3484781118615688E-3</v>
      </c>
      <c r="G55" s="276">
        <f t="shared" si="0"/>
        <v>2.3484781118615688E-3</v>
      </c>
      <c r="H55">
        <f t="shared" si="1"/>
        <v>2.3484781118615688E-3</v>
      </c>
      <c r="I55" s="176"/>
      <c r="J55" s="176"/>
      <c r="K55" s="176"/>
      <c r="L55" s="176"/>
      <c r="M55" s="176"/>
      <c r="N55" s="176"/>
      <c r="O55" s="176"/>
      <c r="P55" s="176"/>
      <c r="Q55" s="176"/>
      <c r="R55" s="176"/>
      <c r="S55" s="176"/>
      <c r="T55" s="176"/>
      <c r="U55" s="176"/>
      <c r="V55" s="176"/>
    </row>
    <row r="56" spans="2:22" ht="15.75">
      <c r="B56" s="14"/>
      <c r="C56" s="256">
        <f>Temperaturverlauf!J28</f>
        <v>71</v>
      </c>
      <c r="D56" s="253">
        <f>Temperaturverlauf!I28</f>
        <v>1</v>
      </c>
      <c r="E56" s="28">
        <f t="shared" si="3"/>
        <v>1377.4835878278986</v>
      </c>
      <c r="F56" s="23">
        <f t="shared" si="2"/>
        <v>3.1216342887834371E-3</v>
      </c>
      <c r="G56" s="276">
        <f t="shared" si="0"/>
        <v>3.1216342887834371E-3</v>
      </c>
      <c r="H56">
        <f t="shared" si="1"/>
        <v>3.1216342887834371E-3</v>
      </c>
      <c r="I56" s="176"/>
      <c r="J56" s="176"/>
      <c r="K56" s="176"/>
      <c r="L56" s="176"/>
      <c r="M56" s="176"/>
      <c r="N56" s="176"/>
      <c r="O56" s="176"/>
      <c r="P56" s="176"/>
      <c r="Q56" s="176"/>
      <c r="R56" s="176"/>
      <c r="S56" s="176"/>
      <c r="T56" s="176"/>
      <c r="U56" s="176"/>
      <c r="V56" s="176"/>
    </row>
    <row r="57" spans="2:22" ht="15.75">
      <c r="B57" s="14"/>
      <c r="C57" s="256">
        <f>Temperaturverlauf!J29</f>
        <v>72.099999999999994</v>
      </c>
      <c r="D57" s="253">
        <f>Temperaturverlauf!I29</f>
        <v>1</v>
      </c>
      <c r="E57" s="28">
        <f t="shared" si="3"/>
        <v>1036.3129553920608</v>
      </c>
      <c r="F57" s="23">
        <f t="shared" si="2"/>
        <v>4.1493257202147122E-3</v>
      </c>
      <c r="G57" s="276">
        <f t="shared" si="0"/>
        <v>4.1493257202147122E-3</v>
      </c>
      <c r="H57">
        <f t="shared" si="1"/>
        <v>4.1493257202147122E-3</v>
      </c>
      <c r="I57" s="176"/>
      <c r="J57" s="176"/>
      <c r="K57" s="176"/>
      <c r="L57" s="176"/>
      <c r="M57" s="176"/>
      <c r="N57" s="176"/>
      <c r="O57" s="176"/>
      <c r="P57" s="176"/>
      <c r="Q57" s="176"/>
      <c r="R57" s="176"/>
      <c r="S57" s="176"/>
      <c r="T57" s="176"/>
      <c r="U57" s="176"/>
      <c r="V57" s="176"/>
    </row>
    <row r="58" spans="2:22" ht="15.75">
      <c r="B58" s="14"/>
      <c r="C58" s="256">
        <f>Temperaturverlauf!J30</f>
        <v>73.3</v>
      </c>
      <c r="D58" s="253">
        <f>Temperaturverlauf!I30</f>
        <v>1</v>
      </c>
      <c r="E58" s="28">
        <f t="shared" si="3"/>
        <v>759.7303337343177</v>
      </c>
      <c r="F58" s="23">
        <f t="shared" si="2"/>
        <v>5.659903006457731E-3</v>
      </c>
      <c r="G58" s="276">
        <f t="shared" si="0"/>
        <v>5.659903006457731E-3</v>
      </c>
      <c r="H58">
        <f t="shared" si="1"/>
        <v>5.659903006457731E-3</v>
      </c>
      <c r="I58" s="176"/>
      <c r="J58" s="176"/>
      <c r="K58" s="176"/>
      <c r="L58" s="176"/>
      <c r="M58" s="176"/>
      <c r="N58" s="176"/>
      <c r="O58" s="176"/>
      <c r="P58" s="176"/>
      <c r="Q58" s="176"/>
      <c r="R58" s="176"/>
      <c r="S58" s="176"/>
      <c r="T58" s="176"/>
      <c r="U58" s="176"/>
      <c r="V58" s="176"/>
    </row>
    <row r="59" spans="2:22" ht="15.75">
      <c r="B59" s="14"/>
      <c r="C59" s="256">
        <f>Temperaturverlauf!J31</f>
        <v>74.3</v>
      </c>
      <c r="D59" s="253">
        <f>Temperaturverlauf!I31</f>
        <v>1</v>
      </c>
      <c r="E59" s="28">
        <f t="shared" si="3"/>
        <v>586.54308118546237</v>
      </c>
      <c r="F59" s="23">
        <f t="shared" si="2"/>
        <v>7.3310898004444432E-3</v>
      </c>
      <c r="G59" s="276">
        <f t="shared" si="0"/>
        <v>7.3310898004444432E-3</v>
      </c>
      <c r="H59">
        <f t="shared" si="1"/>
        <v>7.3310898004444432E-3</v>
      </c>
      <c r="I59" s="176"/>
      <c r="J59" s="176"/>
      <c r="K59" s="176"/>
      <c r="L59" s="176"/>
      <c r="M59" s="176"/>
      <c r="N59" s="176"/>
      <c r="O59" s="176"/>
      <c r="P59" s="176"/>
      <c r="Q59" s="176"/>
      <c r="R59" s="176"/>
      <c r="S59" s="176"/>
      <c r="T59" s="176"/>
      <c r="U59" s="176"/>
      <c r="V59" s="176"/>
    </row>
    <row r="60" spans="2:22" ht="15.75">
      <c r="B60" s="14"/>
      <c r="C60" s="256">
        <f>Temperaturverlauf!J32</f>
        <v>75.400000000000006</v>
      </c>
      <c r="D60" s="253">
        <f>Temperaturverlauf!I32</f>
        <v>1</v>
      </c>
      <c r="E60" s="28">
        <f t="shared" si="3"/>
        <v>441.27000807795719</v>
      </c>
      <c r="F60" s="23">
        <f t="shared" si="2"/>
        <v>9.744600632908499E-3</v>
      </c>
      <c r="G60" s="276">
        <f t="shared" si="0"/>
        <v>9.744600632908499E-3</v>
      </c>
      <c r="H60">
        <f t="shared" si="1"/>
        <v>9.744600632908499E-3</v>
      </c>
      <c r="I60" s="176"/>
      <c r="J60" s="176"/>
      <c r="K60" s="176"/>
      <c r="L60" s="176"/>
      <c r="M60" s="176"/>
      <c r="N60" s="176"/>
      <c r="O60" s="176"/>
      <c r="P60" s="176"/>
      <c r="Q60" s="176"/>
      <c r="R60" s="176"/>
      <c r="S60" s="176"/>
      <c r="T60" s="176"/>
      <c r="U60" s="176"/>
      <c r="V60" s="176"/>
    </row>
    <row r="61" spans="2:22" ht="15.75">
      <c r="B61" s="14"/>
      <c r="C61" s="256">
        <f>Temperaturverlauf!J33</f>
        <v>76.400000000000006</v>
      </c>
      <c r="D61" s="253">
        <f>Temperaturverlauf!I33</f>
        <v>1</v>
      </c>
      <c r="E61" s="28">
        <f t="shared" si="3"/>
        <v>340.67860486835735</v>
      </c>
      <c r="F61" s="23">
        <f t="shared" si="2"/>
        <v>1.2621866881430889E-2</v>
      </c>
      <c r="G61" s="276">
        <f t="shared" si="0"/>
        <v>1.2621866881430889E-2</v>
      </c>
      <c r="H61">
        <f t="shared" si="1"/>
        <v>1.2621866881430889E-2</v>
      </c>
      <c r="I61" s="176"/>
      <c r="J61" s="176"/>
      <c r="K61" s="176"/>
      <c r="L61" s="176"/>
      <c r="M61" s="176"/>
      <c r="N61" s="176"/>
      <c r="O61" s="176"/>
      <c r="P61" s="176"/>
      <c r="Q61" s="176"/>
      <c r="R61" s="176"/>
      <c r="S61" s="176"/>
      <c r="T61" s="176"/>
      <c r="U61" s="176"/>
      <c r="V61" s="176"/>
    </row>
    <row r="62" spans="2:22" ht="15.75">
      <c r="B62" s="14"/>
      <c r="C62" s="256">
        <f>Temperaturverlauf!J34</f>
        <v>77.400000000000006</v>
      </c>
      <c r="D62" s="253">
        <f>Temperaturverlauf!I34</f>
        <v>1</v>
      </c>
      <c r="E62" s="28">
        <f t="shared" si="3"/>
        <v>263.0179021696535</v>
      </c>
      <c r="F62" s="23">
        <f t="shared" si="2"/>
        <v>1.6348697045064205E-2</v>
      </c>
      <c r="G62" s="276">
        <f t="shared" si="0"/>
        <v>1.6348697045064205E-2</v>
      </c>
      <c r="H62">
        <f t="shared" si="1"/>
        <v>1.6348697045064205E-2</v>
      </c>
      <c r="I62" s="176"/>
      <c r="J62" s="176"/>
      <c r="K62" s="176"/>
      <c r="L62" s="176"/>
      <c r="M62" s="176"/>
      <c r="N62" s="176"/>
      <c r="O62" s="176"/>
      <c r="P62" s="176"/>
      <c r="Q62" s="176"/>
      <c r="R62" s="176"/>
      <c r="S62" s="176"/>
      <c r="T62" s="176"/>
      <c r="U62" s="176"/>
      <c r="V62" s="176"/>
    </row>
    <row r="63" spans="2:22" ht="15.75">
      <c r="B63" s="14"/>
      <c r="C63" s="256">
        <f>Temperaturverlauf!J35</f>
        <v>78.400000000000006</v>
      </c>
      <c r="D63" s="253">
        <f>Temperaturverlauf!I35</f>
        <v>1</v>
      </c>
      <c r="E63" s="28">
        <f t="shared" si="3"/>
        <v>203.06064388298415</v>
      </c>
      <c r="F63" s="23">
        <f t="shared" si="2"/>
        <v>2.1175939944708934E-2</v>
      </c>
      <c r="G63" s="276">
        <f t="shared" si="0"/>
        <v>2.1175939944708934E-2</v>
      </c>
      <c r="H63">
        <f t="shared" si="1"/>
        <v>2.1175939944708934E-2</v>
      </c>
      <c r="I63" s="176"/>
      <c r="J63" s="176"/>
      <c r="K63" s="176"/>
      <c r="L63" s="176"/>
      <c r="M63" s="176"/>
      <c r="N63" s="176"/>
      <c r="O63" s="176"/>
      <c r="P63" s="176"/>
      <c r="Q63" s="176"/>
      <c r="R63" s="176"/>
      <c r="S63" s="176"/>
      <c r="T63" s="176"/>
      <c r="U63" s="176"/>
      <c r="V63" s="176"/>
    </row>
    <row r="64" spans="2:22" ht="15.75">
      <c r="B64" s="14"/>
      <c r="C64" s="256">
        <f>Temperaturverlauf!J36</f>
        <v>79.400000000000006</v>
      </c>
      <c r="D64" s="253">
        <f>Temperaturverlauf!I36</f>
        <v>1</v>
      </c>
      <c r="E64" s="28">
        <f t="shared" si="3"/>
        <v>156.77117319404115</v>
      </c>
      <c r="F64" s="23">
        <f t="shared" si="2"/>
        <v>2.7428511966787028E-2</v>
      </c>
      <c r="G64" s="276">
        <f t="shared" si="0"/>
        <v>2.7428511966787028E-2</v>
      </c>
      <c r="H64">
        <f t="shared" si="1"/>
        <v>2.7428511966787028E-2</v>
      </c>
      <c r="I64" s="176"/>
      <c r="J64" s="176"/>
      <c r="K64" s="176"/>
      <c r="L64" s="176"/>
      <c r="M64" s="176"/>
      <c r="N64" s="176"/>
      <c r="O64" s="176"/>
      <c r="P64" s="176"/>
      <c r="Q64" s="176"/>
      <c r="R64" s="176"/>
      <c r="S64" s="176"/>
      <c r="T64" s="176"/>
      <c r="U64" s="176"/>
      <c r="V64" s="176"/>
    </row>
    <row r="65" spans="2:22" ht="15.75">
      <c r="B65" s="14"/>
      <c r="C65" s="256">
        <f>Temperaturverlauf!J37</f>
        <v>80.400000000000006</v>
      </c>
      <c r="D65" s="253">
        <f>Temperaturverlauf!I37</f>
        <v>1</v>
      </c>
      <c r="E65" s="28">
        <f t="shared" si="3"/>
        <v>121.03379697150433</v>
      </c>
      <c r="F65" s="23">
        <f t="shared" si="2"/>
        <v>3.552726682624336E-2</v>
      </c>
      <c r="G65" s="276">
        <f t="shared" si="0"/>
        <v>3.552726682624336E-2</v>
      </c>
      <c r="H65">
        <f t="shared" si="1"/>
        <v>3.552726682624336E-2</v>
      </c>
      <c r="I65" s="176"/>
      <c r="J65" s="176"/>
      <c r="K65" s="176"/>
      <c r="L65" s="176"/>
      <c r="M65" s="176"/>
      <c r="N65" s="176"/>
      <c r="O65" s="176"/>
      <c r="P65" s="176"/>
      <c r="Q65" s="176"/>
      <c r="R65" s="176"/>
      <c r="S65" s="176"/>
      <c r="T65" s="176"/>
      <c r="U65" s="176"/>
      <c r="V65" s="176"/>
    </row>
    <row r="66" spans="2:22" ht="15.75">
      <c r="B66" s="14"/>
      <c r="C66" s="256">
        <f>Temperaturverlauf!J38</f>
        <v>81.3</v>
      </c>
      <c r="D66" s="253">
        <f>Temperaturverlauf!I38</f>
        <v>1</v>
      </c>
      <c r="E66" s="28">
        <f t="shared" si="3"/>
        <v>95.892151381796026</v>
      </c>
      <c r="F66" s="23">
        <f t="shared" si="2"/>
        <v>4.4842043254191742E-2</v>
      </c>
      <c r="G66" s="276">
        <f t="shared" si="0"/>
        <v>4.4842043254191742E-2</v>
      </c>
      <c r="H66">
        <f t="shared" si="1"/>
        <v>4.4842043254191742E-2</v>
      </c>
      <c r="I66" s="176"/>
      <c r="J66" s="176"/>
      <c r="K66" s="176"/>
      <c r="L66" s="176"/>
      <c r="M66" s="176"/>
      <c r="N66" s="176"/>
      <c r="O66" s="176"/>
      <c r="P66" s="176"/>
      <c r="Q66" s="176"/>
      <c r="R66" s="176"/>
      <c r="S66" s="176"/>
      <c r="T66" s="176"/>
      <c r="U66" s="176"/>
      <c r="V66" s="176"/>
    </row>
    <row r="67" spans="2:22" ht="15.75">
      <c r="B67" s="14"/>
      <c r="C67" s="256">
        <f>Temperaturverlauf!J39</f>
        <v>82.2</v>
      </c>
      <c r="D67" s="253">
        <f>Temperaturverlauf!I39</f>
        <v>1</v>
      </c>
      <c r="E67" s="28">
        <f t="shared" si="3"/>
        <v>75.973033373431662</v>
      </c>
      <c r="F67" s="23">
        <f t="shared" si="2"/>
        <v>5.6599030064577387E-2</v>
      </c>
      <c r="G67" s="276">
        <f t="shared" si="0"/>
        <v>5.6599030064577387E-2</v>
      </c>
      <c r="H67">
        <f t="shared" si="1"/>
        <v>5.6599030064577387E-2</v>
      </c>
      <c r="I67" s="176"/>
      <c r="J67" s="176"/>
      <c r="K67" s="176"/>
      <c r="L67" s="176"/>
      <c r="M67" s="176"/>
      <c r="N67" s="176"/>
      <c r="O67" s="176"/>
      <c r="P67" s="176"/>
      <c r="Q67" s="176"/>
      <c r="R67" s="176"/>
      <c r="S67" s="176"/>
      <c r="T67" s="176"/>
      <c r="U67" s="176"/>
      <c r="V67" s="176"/>
    </row>
    <row r="68" spans="2:22" ht="15.75">
      <c r="B68" s="14"/>
      <c r="C68" s="256">
        <f>Temperaturverlauf!J40</f>
        <v>83.1</v>
      </c>
      <c r="D68" s="253">
        <f>Temperaturverlauf!I40</f>
        <v>1</v>
      </c>
      <c r="E68" s="28">
        <f t="shared" si="3"/>
        <v>60.191597714599915</v>
      </c>
      <c r="F68" s="23">
        <f t="shared" si="2"/>
        <v>7.1438542309319744E-2</v>
      </c>
      <c r="G68" s="276">
        <f t="shared" si="0"/>
        <v>7.1438542309319744E-2</v>
      </c>
      <c r="H68">
        <f t="shared" si="1"/>
        <v>7.1438542309319744E-2</v>
      </c>
      <c r="I68" s="176"/>
      <c r="J68" s="176"/>
      <c r="K68" s="176"/>
      <c r="L68" s="176"/>
      <c r="M68" s="176"/>
      <c r="N68" s="176"/>
      <c r="O68" s="176"/>
      <c r="P68" s="176"/>
      <c r="Q68" s="176"/>
      <c r="R68" s="176"/>
      <c r="S68" s="176"/>
      <c r="T68" s="176"/>
      <c r="U68" s="176"/>
      <c r="V68" s="176"/>
    </row>
    <row r="69" spans="2:22" ht="15.75">
      <c r="B69" s="14"/>
      <c r="C69" s="256">
        <f>Temperaturverlauf!J41</f>
        <v>84</v>
      </c>
      <c r="D69" s="253">
        <f>Temperaturverlauf!I41</f>
        <v>1</v>
      </c>
      <c r="E69" s="28">
        <f t="shared" si="3"/>
        <v>47.688347753970511</v>
      </c>
      <c r="F69" s="23">
        <f t="shared" si="2"/>
        <v>9.0168777123170174E-2</v>
      </c>
      <c r="G69" s="276">
        <f t="shared" si="0"/>
        <v>9.0168777123170174E-2</v>
      </c>
      <c r="H69">
        <f t="shared" si="1"/>
        <v>9.0168777123170174E-2</v>
      </c>
      <c r="I69" s="176"/>
      <c r="J69" s="176"/>
      <c r="K69" s="176"/>
      <c r="L69" s="176"/>
      <c r="M69" s="176"/>
      <c r="N69" s="176"/>
      <c r="O69" s="176"/>
      <c r="P69" s="176"/>
      <c r="Q69" s="176"/>
      <c r="R69" s="176"/>
      <c r="S69" s="176"/>
      <c r="T69" s="176"/>
      <c r="U69" s="176"/>
      <c r="V69" s="176"/>
    </row>
    <row r="70" spans="2:22" ht="15.75">
      <c r="B70" s="14"/>
      <c r="C70" s="256">
        <f>Temperaturverlauf!J42</f>
        <v>84.8</v>
      </c>
      <c r="D70" s="253">
        <f>Temperaturverlauf!I42</f>
        <v>1</v>
      </c>
      <c r="E70" s="28">
        <f t="shared" si="3"/>
        <v>38.772574162963181</v>
      </c>
      <c r="F70" s="23">
        <f t="shared" si="2"/>
        <v>0.11090313431155931</v>
      </c>
      <c r="G70" s="276">
        <f t="shared" si="0"/>
        <v>0.11090313431155931</v>
      </c>
      <c r="H70">
        <f t="shared" si="1"/>
        <v>0.11090313431155931</v>
      </c>
      <c r="I70" s="176"/>
      <c r="J70" s="176"/>
      <c r="K70" s="176"/>
      <c r="L70" s="176"/>
      <c r="M70" s="176"/>
      <c r="N70" s="176"/>
      <c r="O70" s="176"/>
      <c r="P70" s="176"/>
      <c r="Q70" s="176"/>
      <c r="R70" s="176"/>
      <c r="S70" s="176"/>
      <c r="T70" s="176"/>
      <c r="U70" s="176"/>
      <c r="V70" s="176"/>
    </row>
    <row r="71" spans="2:22" ht="15.75">
      <c r="B71" s="14"/>
      <c r="C71" s="256">
        <f>Temperaturverlauf!J43</f>
        <v>85.7</v>
      </c>
      <c r="D71" s="253">
        <f>Temperaturverlauf!I43</f>
        <v>1</v>
      </c>
      <c r="E71" s="28">
        <f t="shared" si="3"/>
        <v>30.718573193007479</v>
      </c>
      <c r="F71" s="23">
        <f t="shared" si="2"/>
        <v>0.1399804598013952</v>
      </c>
      <c r="G71" s="276">
        <f t="shared" si="0"/>
        <v>0.1399804598013952</v>
      </c>
      <c r="H71">
        <f t="shared" si="1"/>
        <v>0.1399804598013952</v>
      </c>
      <c r="I71" s="176"/>
      <c r="J71" s="176"/>
      <c r="K71" s="176"/>
      <c r="L71" s="176"/>
      <c r="M71" s="176"/>
      <c r="N71" s="176"/>
      <c r="O71" s="176"/>
      <c r="P71" s="176"/>
      <c r="Q71" s="176"/>
      <c r="R71" s="176"/>
      <c r="S71" s="176"/>
      <c r="T71" s="176"/>
      <c r="U71" s="176"/>
      <c r="V71" s="176"/>
    </row>
    <row r="72" spans="2:22" ht="15.75">
      <c r="B72" s="14"/>
      <c r="C72" s="256">
        <f>Temperaturverlauf!J44</f>
        <v>86.6</v>
      </c>
      <c r="D72" s="253">
        <f>Temperaturverlauf!I44</f>
        <v>1</v>
      </c>
      <c r="E72" s="28">
        <f t="shared" si="3"/>
        <v>24.337582927768267</v>
      </c>
      <c r="F72" s="23">
        <f t="shared" si="2"/>
        <v>0.17668147296146905</v>
      </c>
      <c r="G72" s="276">
        <f t="shared" si="0"/>
        <v>0.17668147296146905</v>
      </c>
      <c r="H72">
        <f t="shared" si="1"/>
        <v>0.17668147296146905</v>
      </c>
      <c r="I72" s="176"/>
      <c r="J72" s="176"/>
      <c r="K72" s="176"/>
      <c r="L72" s="176"/>
      <c r="M72" s="176"/>
      <c r="N72" s="176"/>
      <c r="O72" s="176"/>
      <c r="P72" s="176"/>
      <c r="Q72" s="176"/>
      <c r="R72" s="176"/>
      <c r="S72" s="176"/>
      <c r="T72" s="176"/>
      <c r="U72" s="176"/>
      <c r="V72" s="176"/>
    </row>
    <row r="73" spans="2:22" ht="15.75">
      <c r="B73" s="14"/>
      <c r="C73" s="256">
        <f>Temperaturverlauf!J45</f>
        <v>87.4</v>
      </c>
      <c r="D73" s="253">
        <f>Temperaturverlauf!I45</f>
        <v>1</v>
      </c>
      <c r="E73" s="28">
        <f t="shared" si="3"/>
        <v>19.787448789009304</v>
      </c>
      <c r="F73" s="23">
        <f t="shared" si="2"/>
        <v>0.21730946954558297</v>
      </c>
      <c r="G73" s="276">
        <f t="shared" si="0"/>
        <v>0.21730946954558297</v>
      </c>
      <c r="H73">
        <f t="shared" si="1"/>
        <v>0.21730946954558297</v>
      </c>
      <c r="I73" s="176"/>
      <c r="J73" s="176"/>
      <c r="K73" s="176"/>
      <c r="L73" s="176"/>
      <c r="M73" s="176"/>
      <c r="N73" s="176"/>
      <c r="O73" s="176"/>
      <c r="P73" s="176"/>
      <c r="Q73" s="176"/>
      <c r="R73" s="176"/>
      <c r="S73" s="176"/>
      <c r="T73" s="176"/>
      <c r="U73" s="176"/>
      <c r="V73" s="176"/>
    </row>
    <row r="74" spans="2:22" ht="15.75">
      <c r="B74" s="14"/>
      <c r="C74" s="256">
        <f>Temperaturverlauf!J46</f>
        <v>88.2</v>
      </c>
      <c r="D74" s="253">
        <f>Temperaturverlauf!I46</f>
        <v>1</v>
      </c>
      <c r="E74" s="28">
        <f t="shared" si="3"/>
        <v>16.088003921331531</v>
      </c>
      <c r="F74" s="23">
        <f t="shared" si="2"/>
        <v>0.26727989507129041</v>
      </c>
      <c r="G74" s="276">
        <f t="shared" si="0"/>
        <v>0.26727989507129041</v>
      </c>
      <c r="H74">
        <f t="shared" si="1"/>
        <v>0.26727989507129041</v>
      </c>
      <c r="I74" s="176"/>
      <c r="J74" s="176"/>
      <c r="K74" s="176"/>
      <c r="L74" s="176"/>
      <c r="M74" s="176"/>
      <c r="N74" s="176"/>
      <c r="O74" s="176"/>
      <c r="P74" s="176"/>
      <c r="Q74" s="176"/>
      <c r="R74" s="176"/>
      <c r="S74" s="176"/>
      <c r="T74" s="176"/>
      <c r="U74" s="176"/>
      <c r="V74" s="176"/>
    </row>
    <row r="75" spans="2:22" ht="15.75">
      <c r="B75" s="14"/>
      <c r="C75" s="256">
        <f>Temperaturverlauf!J47</f>
        <v>89</v>
      </c>
      <c r="D75" s="253">
        <f>Temperaturverlauf!I47</f>
        <v>1</v>
      </c>
      <c r="E75" s="28">
        <f t="shared" si="3"/>
        <v>13.080204170460783</v>
      </c>
      <c r="F75" s="23">
        <f t="shared" si="2"/>
        <v>0.32874104593189402</v>
      </c>
      <c r="G75" s="276">
        <f t="shared" si="0"/>
        <v>0.32874104593189402</v>
      </c>
      <c r="H75">
        <f t="shared" si="1"/>
        <v>0.32874104593189402</v>
      </c>
      <c r="I75" s="176"/>
      <c r="J75" s="176"/>
      <c r="K75" s="176"/>
      <c r="L75" s="176"/>
      <c r="M75" s="176"/>
      <c r="N75" s="176"/>
      <c r="O75" s="176"/>
      <c r="P75" s="176"/>
      <c r="Q75" s="176"/>
      <c r="R75" s="176"/>
      <c r="S75" s="176"/>
      <c r="T75" s="176"/>
      <c r="U75" s="176"/>
      <c r="V75" s="176"/>
    </row>
    <row r="76" spans="2:22" ht="15.75">
      <c r="B76" s="14"/>
      <c r="C76" s="256">
        <f>Temperaturverlauf!J48</f>
        <v>89.8</v>
      </c>
      <c r="D76" s="253">
        <f>Temperaturverlauf!I48</f>
        <v>1</v>
      </c>
      <c r="E76" s="28">
        <f t="shared" si="3"/>
        <v>10.634740144119704</v>
      </c>
      <c r="F76" s="23">
        <f t="shared" si="2"/>
        <v>0.40433522039347719</v>
      </c>
      <c r="G76" s="276">
        <f t="shared" si="0"/>
        <v>0.40433522039347719</v>
      </c>
      <c r="H76">
        <f t="shared" si="1"/>
        <v>0.40433522039347719</v>
      </c>
      <c r="I76" s="176"/>
      <c r="J76" s="176"/>
      <c r="K76" s="176"/>
      <c r="L76" s="176"/>
      <c r="M76" s="176"/>
      <c r="N76" s="176"/>
      <c r="O76" s="176"/>
      <c r="P76" s="176"/>
      <c r="Q76" s="176"/>
      <c r="R76" s="176"/>
      <c r="S76" s="176"/>
      <c r="T76" s="176"/>
      <c r="U76" s="176"/>
      <c r="V76" s="176"/>
    </row>
    <row r="77" spans="2:22" ht="15.75">
      <c r="B77" s="14"/>
      <c r="C77" s="256">
        <f>Temperaturverlauf!J49</f>
        <v>90.6</v>
      </c>
      <c r="D77" s="253">
        <f>Temperaturverlauf!I49</f>
        <v>1</v>
      </c>
      <c r="E77" s="28">
        <f t="shared" si="3"/>
        <v>8.6464780258064646</v>
      </c>
      <c r="F77" s="23">
        <f t="shared" si="2"/>
        <v>0.4973123145824378</v>
      </c>
      <c r="G77" s="276">
        <f t="shared" si="0"/>
        <v>0.4973123145824378</v>
      </c>
      <c r="H77">
        <f t="shared" si="1"/>
        <v>0.4973123145824378</v>
      </c>
      <c r="I77" s="176"/>
      <c r="J77" s="176"/>
      <c r="K77" s="176"/>
      <c r="L77" s="176"/>
      <c r="M77" s="176"/>
      <c r="N77" s="176"/>
      <c r="O77" s="176"/>
      <c r="P77" s="176"/>
      <c r="Q77" s="176"/>
      <c r="R77" s="176"/>
      <c r="S77" s="176"/>
      <c r="T77" s="176"/>
      <c r="U77" s="176"/>
      <c r="V77" s="176"/>
    </row>
    <row r="78" spans="2:22" ht="15.75">
      <c r="B78" s="14"/>
      <c r="C78" s="256">
        <f>Temperaturverlauf!J50</f>
        <v>91.4</v>
      </c>
      <c r="D78" s="253">
        <f>Temperaturverlauf!I50</f>
        <v>1</v>
      </c>
      <c r="E78" s="28">
        <f t="shared" si="3"/>
        <v>7.0299397293775794</v>
      </c>
      <c r="F78" s="23">
        <f t="shared" si="2"/>
        <v>0.61166953992942918</v>
      </c>
      <c r="G78" s="276">
        <f t="shared" si="0"/>
        <v>0.61166953992942918</v>
      </c>
      <c r="H78">
        <f t="shared" si="1"/>
        <v>0.61166953992942918</v>
      </c>
      <c r="I78" s="176"/>
      <c r="J78" s="176"/>
      <c r="K78" s="176"/>
      <c r="L78" s="176"/>
      <c r="M78" s="176"/>
      <c r="N78" s="176"/>
      <c r="O78" s="176"/>
      <c r="P78" s="176"/>
      <c r="Q78" s="176"/>
      <c r="R78" s="176"/>
      <c r="S78" s="176"/>
      <c r="T78" s="176"/>
      <c r="U78" s="176"/>
      <c r="V78" s="176"/>
    </row>
    <row r="79" spans="2:22" ht="15.75">
      <c r="B79" s="14"/>
      <c r="C79" s="256">
        <f>Temperaturverlauf!J51</f>
        <v>92.1</v>
      </c>
      <c r="D79" s="253">
        <f>Temperaturverlauf!I51</f>
        <v>1</v>
      </c>
      <c r="E79" s="28">
        <f t="shared" si="3"/>
        <v>5.8654308118546252</v>
      </c>
      <c r="F79" s="23">
        <f t="shared" si="2"/>
        <v>0.73310898004444403</v>
      </c>
      <c r="G79" s="276">
        <f t="shared" si="0"/>
        <v>0.73310898004444403</v>
      </c>
      <c r="H79">
        <f t="shared" si="1"/>
        <v>0.73310898004444403</v>
      </c>
      <c r="I79" s="176"/>
      <c r="J79" s="176"/>
      <c r="K79" s="176"/>
      <c r="L79" s="176"/>
      <c r="M79" s="176"/>
      <c r="N79" s="176"/>
      <c r="O79" s="176"/>
      <c r="P79" s="176"/>
      <c r="Q79" s="176"/>
      <c r="R79" s="176"/>
      <c r="S79" s="176"/>
      <c r="T79" s="176"/>
      <c r="U79" s="176"/>
      <c r="V79" s="176"/>
    </row>
    <row r="80" spans="2:22" ht="15.75">
      <c r="B80" s="14"/>
      <c r="C80" s="256">
        <f>Temperaturverlauf!J52</f>
        <v>92.9</v>
      </c>
      <c r="D80" s="253">
        <f>Temperaturverlauf!I52</f>
        <v>1</v>
      </c>
      <c r="E80" s="28">
        <f t="shared" si="3"/>
        <v>4.7688347753970417</v>
      </c>
      <c r="F80" s="23">
        <f t="shared" si="2"/>
        <v>0.90168777123170352</v>
      </c>
      <c r="G80" s="276">
        <f t="shared" si="0"/>
        <v>0.90168777123170352</v>
      </c>
      <c r="H80">
        <f t="shared" si="1"/>
        <v>0.90168777123170352</v>
      </c>
      <c r="I80" s="176"/>
      <c r="J80" s="176"/>
      <c r="K80" s="176"/>
      <c r="L80" s="176"/>
      <c r="M80" s="176"/>
      <c r="N80" s="176"/>
      <c r="O80" s="176"/>
      <c r="P80" s="176"/>
      <c r="Q80" s="176"/>
      <c r="R80" s="176"/>
      <c r="S80" s="176"/>
      <c r="T80" s="176"/>
      <c r="U80" s="176"/>
      <c r="V80" s="176"/>
    </row>
    <row r="81" spans="1:22" ht="15.75">
      <c r="B81" s="14"/>
      <c r="C81" s="256">
        <f>Temperaturverlauf!J53</f>
        <v>93.6</v>
      </c>
      <c r="D81" s="253">
        <f>Temperaturverlauf!I53</f>
        <v>1</v>
      </c>
      <c r="E81" s="28">
        <f t="shared" si="3"/>
        <v>3.9788777009520926</v>
      </c>
      <c r="F81" s="23">
        <f t="shared" si="2"/>
        <v>1.0807067528039545</v>
      </c>
      <c r="G81" s="276">
        <f t="shared" si="0"/>
        <v>1.0807067528039545</v>
      </c>
      <c r="H81">
        <f t="shared" si="1"/>
        <v>1.0807067528039545</v>
      </c>
      <c r="I81" s="176"/>
      <c r="J81" s="176"/>
      <c r="K81" s="176"/>
      <c r="L81" s="176"/>
      <c r="M81" s="176"/>
      <c r="N81" s="176"/>
      <c r="O81" s="176"/>
      <c r="P81" s="176"/>
      <c r="Q81" s="176"/>
      <c r="R81" s="176"/>
      <c r="S81" s="176"/>
      <c r="T81" s="176"/>
      <c r="U81" s="176"/>
      <c r="V81" s="176"/>
    </row>
    <row r="82" spans="1:22" ht="15.75">
      <c r="B82" s="14"/>
      <c r="C82" s="256">
        <f>Temperaturverlauf!J54</f>
        <v>94.3</v>
      </c>
      <c r="D82" s="253">
        <f>Temperaturverlauf!I54</f>
        <v>1</v>
      </c>
      <c r="E82" s="28">
        <f t="shared" si="3"/>
        <v>3.3197769486185784</v>
      </c>
      <c r="F82" s="23">
        <f t="shared" si="2"/>
        <v>1.295267744355328</v>
      </c>
      <c r="G82" s="276">
        <f t="shared" si="0"/>
        <v>1.295267744355328</v>
      </c>
      <c r="H82">
        <f t="shared" si="1"/>
        <v>1.295267744355328</v>
      </c>
      <c r="I82" s="176"/>
      <c r="J82" s="176"/>
      <c r="K82" s="176"/>
      <c r="L82" s="176"/>
      <c r="M82" s="176"/>
      <c r="N82" s="176"/>
      <c r="O82" s="176"/>
      <c r="P82" s="176"/>
      <c r="Q82" s="176"/>
      <c r="R82" s="176"/>
      <c r="S82" s="176"/>
      <c r="T82" s="176"/>
      <c r="U82" s="176"/>
      <c r="V82" s="176"/>
    </row>
    <row r="83" spans="1:22" ht="15.75">
      <c r="B83" s="14"/>
      <c r="C83" s="256">
        <f>Temperaturverlauf!J55</f>
        <v>95</v>
      </c>
      <c r="D83" s="253">
        <f>Temperaturverlauf!I55</f>
        <v>1</v>
      </c>
      <c r="E83" s="28">
        <f t="shared" si="3"/>
        <v>2.7698561797820829</v>
      </c>
      <c r="F83" s="23">
        <f t="shared" si="2"/>
        <v>1.5524271734347956</v>
      </c>
      <c r="G83" s="276">
        <f t="shared" si="0"/>
        <v>1.5524271734347956</v>
      </c>
      <c r="H83">
        <f t="shared" si="1"/>
        <v>1.5524271734347956</v>
      </c>
      <c r="I83" s="176"/>
      <c r="J83" s="176"/>
      <c r="K83" s="176"/>
      <c r="L83" s="176"/>
      <c r="M83" s="176"/>
      <c r="N83" s="176"/>
      <c r="O83" s="176"/>
      <c r="P83" s="176"/>
      <c r="Q83" s="176"/>
      <c r="R83" s="176"/>
      <c r="S83" s="176"/>
      <c r="T83" s="176"/>
      <c r="U83" s="176"/>
      <c r="V83" s="176"/>
    </row>
    <row r="84" spans="1:22" ht="15.75">
      <c r="B84" s="14"/>
      <c r="C84" s="256">
        <f>Temperaturverlauf!J56</f>
        <v>95.7</v>
      </c>
      <c r="D84" s="253">
        <f>Temperaturverlauf!I56</f>
        <v>1</v>
      </c>
      <c r="E84" s="28">
        <f t="shared" si="3"/>
        <v>2.3110297394737618</v>
      </c>
      <c r="F84" s="23">
        <f t="shared" si="2"/>
        <v>1.8606424342159877</v>
      </c>
      <c r="G84" s="276">
        <f t="shared" si="0"/>
        <v>1.8606424342159877</v>
      </c>
      <c r="H84">
        <f t="shared" si="1"/>
        <v>1.8606424342159877</v>
      </c>
      <c r="I84" s="176"/>
      <c r="J84" s="176"/>
      <c r="K84" s="176"/>
      <c r="L84" s="176"/>
      <c r="M84" s="176"/>
      <c r="N84" s="176"/>
      <c r="O84" s="176"/>
      <c r="P84" s="176"/>
      <c r="Q84" s="176"/>
      <c r="R84" s="176"/>
      <c r="S84" s="176"/>
      <c r="T84" s="176"/>
      <c r="U84" s="176"/>
      <c r="V84" s="176"/>
    </row>
    <row r="85" spans="1:22" ht="15.75">
      <c r="B85" s="14"/>
      <c r="C85" s="256">
        <f>Temperaturverlauf!J57</f>
        <v>96.3</v>
      </c>
      <c r="D85" s="253">
        <f>Temperaturverlauf!I57</f>
        <v>1</v>
      </c>
      <c r="E85" s="28">
        <f t="shared" si="3"/>
        <v>1.9787448789009343</v>
      </c>
      <c r="F85" s="23">
        <f t="shared" si="2"/>
        <v>2.1730946954558252</v>
      </c>
      <c r="G85" s="276">
        <f t="shared" si="0"/>
        <v>2.1730946954558252</v>
      </c>
      <c r="H85">
        <f t="shared" si="1"/>
        <v>2.1730946954558252</v>
      </c>
      <c r="I85" s="176"/>
      <c r="J85" s="176"/>
      <c r="K85" s="176"/>
      <c r="L85" s="176"/>
      <c r="M85" s="176"/>
      <c r="N85" s="176"/>
      <c r="O85" s="176"/>
      <c r="P85" s="176"/>
      <c r="Q85" s="176"/>
      <c r="R85" s="176"/>
      <c r="S85" s="176"/>
      <c r="T85" s="176"/>
      <c r="U85" s="176"/>
      <c r="V85" s="176"/>
    </row>
    <row r="86" spans="1:22" ht="15.75">
      <c r="B86" s="14"/>
      <c r="C86" s="256">
        <f>Temperaturverlauf!J58</f>
        <v>97</v>
      </c>
      <c r="D86" s="253">
        <f>Temperaturverlauf!I58</f>
        <v>1</v>
      </c>
      <c r="E86" s="28">
        <f t="shared" si="3"/>
        <v>1.6509659582149281</v>
      </c>
      <c r="F86" s="23">
        <f t="shared" si="2"/>
        <v>2.6045358346754064</v>
      </c>
      <c r="G86" s="276">
        <f t="shared" si="0"/>
        <v>2.6045358346754064</v>
      </c>
      <c r="H86">
        <f t="shared" si="1"/>
        <v>2.6045358346754064</v>
      </c>
      <c r="I86" s="176"/>
      <c r="J86" s="176"/>
      <c r="K86" s="176"/>
      <c r="L86" s="176"/>
      <c r="M86" s="176"/>
      <c r="N86" s="176"/>
      <c r="O86" s="176"/>
      <c r="P86" s="176"/>
      <c r="Q86" s="176"/>
      <c r="R86" s="176"/>
      <c r="S86" s="176"/>
      <c r="T86" s="176"/>
      <c r="U86" s="176"/>
      <c r="V86" s="176"/>
    </row>
    <row r="87" spans="1:22" ht="15.75">
      <c r="B87" s="14"/>
      <c r="C87" s="256">
        <f>Temperaturverlauf!J59</f>
        <v>97.5</v>
      </c>
      <c r="D87" s="253">
        <f>Temperaturverlauf!I59</f>
        <v>1</v>
      </c>
      <c r="E87" s="28">
        <f t="shared" si="3"/>
        <v>1.4506356399392308</v>
      </c>
      <c r="F87" s="23">
        <f t="shared" si="2"/>
        <v>2.9642178101870797</v>
      </c>
      <c r="G87" s="276">
        <f t="shared" si="0"/>
        <v>2.9642178101870797</v>
      </c>
      <c r="H87">
        <f t="shared" si="1"/>
        <v>2.9642178101870797</v>
      </c>
      <c r="I87" s="176"/>
      <c r="J87" s="176"/>
      <c r="K87" s="176"/>
      <c r="L87" s="176"/>
      <c r="M87" s="176"/>
      <c r="N87" s="176"/>
      <c r="O87" s="176"/>
      <c r="P87" s="176"/>
      <c r="Q87" s="176"/>
      <c r="R87" s="176"/>
      <c r="S87" s="176"/>
      <c r="T87" s="176"/>
      <c r="U87" s="176"/>
      <c r="V87" s="176"/>
    </row>
    <row r="88" spans="1:22" ht="15.75">
      <c r="B88" s="14"/>
      <c r="C88" s="256">
        <f>Temperaturverlauf!J60</f>
        <v>98.1</v>
      </c>
      <c r="D88" s="253">
        <f>Temperaturverlauf!I60</f>
        <v>1</v>
      </c>
      <c r="E88" s="28">
        <f t="shared" si="3"/>
        <v>1.2420601062167866</v>
      </c>
      <c r="F88" s="23">
        <f t="shared" si="2"/>
        <v>3.4619902680051835</v>
      </c>
      <c r="G88" s="276">
        <f t="shared" si="0"/>
        <v>3.4619902680051835</v>
      </c>
      <c r="H88">
        <f t="shared" si="1"/>
        <v>3.4619902680051835</v>
      </c>
      <c r="I88" s="176"/>
      <c r="J88" s="176"/>
      <c r="K88" s="176"/>
      <c r="L88" s="176"/>
      <c r="M88" s="176"/>
      <c r="N88" s="176"/>
      <c r="O88" s="176"/>
      <c r="P88" s="176"/>
      <c r="Q88" s="176"/>
      <c r="R88" s="176"/>
      <c r="S88" s="176"/>
      <c r="T88" s="176"/>
      <c r="U88" s="176"/>
      <c r="V88" s="176"/>
    </row>
    <row r="89" spans="1:22" ht="15.75">
      <c r="B89" s="14"/>
      <c r="C89" s="256">
        <f>Temperaturverlauf!J61</f>
        <v>98.7</v>
      </c>
      <c r="D89" s="253">
        <f>Temperaturverlauf!I61</f>
        <v>1</v>
      </c>
      <c r="E89" s="28">
        <f t="shared" si="3"/>
        <v>1.063474014411969</v>
      </c>
      <c r="F89" s="23">
        <f t="shared" si="2"/>
        <v>4.0433522039347771</v>
      </c>
      <c r="G89" s="276">
        <f t="shared" si="0"/>
        <v>4.0433522039347771</v>
      </c>
      <c r="H89">
        <f t="shared" si="1"/>
        <v>4.0433522039347771</v>
      </c>
      <c r="I89" s="176"/>
      <c r="J89" s="176"/>
      <c r="K89" s="176"/>
      <c r="L89" s="176"/>
      <c r="M89" s="176"/>
      <c r="N89" s="176"/>
      <c r="O89" s="176"/>
      <c r="P89" s="176"/>
      <c r="Q89" s="176"/>
      <c r="R89" s="176"/>
      <c r="S89" s="176"/>
      <c r="T89" s="176"/>
      <c r="U89" s="176"/>
      <c r="V89" s="176"/>
    </row>
    <row r="90" spans="1:22" ht="15.75">
      <c r="B90" s="14"/>
      <c r="C90" s="256">
        <f>Temperaturverlauf!J62</f>
        <v>99.2</v>
      </c>
      <c r="D90" s="253">
        <f>Temperaturverlauf!I62</f>
        <v>1</v>
      </c>
      <c r="E90" s="28">
        <f t="shared" si="3"/>
        <v>0.93443071904600328</v>
      </c>
      <c r="F90" s="23">
        <f t="shared" si="2"/>
        <v>4.6017322765138085</v>
      </c>
      <c r="G90" s="276">
        <f t="shared" si="0"/>
        <v>4.6017322765138085</v>
      </c>
      <c r="H90">
        <f t="shared" si="1"/>
        <v>4.6017322765138085</v>
      </c>
      <c r="I90" s="176"/>
      <c r="J90" s="176"/>
      <c r="K90" s="176"/>
      <c r="L90" s="176"/>
      <c r="M90" s="176"/>
      <c r="N90" s="176"/>
      <c r="O90" s="176"/>
      <c r="P90" s="176"/>
      <c r="Q90" s="176"/>
      <c r="R90" s="176"/>
      <c r="S90" s="176"/>
      <c r="T90" s="176"/>
      <c r="U90" s="176"/>
      <c r="V90" s="176"/>
    </row>
    <row r="91" spans="1:22" ht="15.75">
      <c r="A91" s="8"/>
      <c r="B91" s="19"/>
      <c r="C91" s="256">
        <f>Temperaturverlauf!J63</f>
        <v>99.8</v>
      </c>
      <c r="D91" s="253">
        <f>Temperaturverlauf!I63</f>
        <v>1</v>
      </c>
      <c r="E91" s="28">
        <f t="shared" si="3"/>
        <v>0.80007624671287325</v>
      </c>
      <c r="F91" s="23">
        <f t="shared" si="2"/>
        <v>5.3744877662180599</v>
      </c>
      <c r="G91" s="276">
        <f t="shared" si="0"/>
        <v>5.3744877662180599</v>
      </c>
      <c r="H91">
        <f t="shared" si="1"/>
        <v>5.3744877662180599</v>
      </c>
      <c r="I91" s="176"/>
      <c r="J91" s="176"/>
      <c r="K91" s="176"/>
      <c r="L91" s="176"/>
      <c r="M91" s="176"/>
      <c r="N91" s="176"/>
      <c r="O91" s="176"/>
      <c r="P91" s="176"/>
      <c r="Q91" s="176"/>
      <c r="R91" s="176"/>
      <c r="S91" s="176"/>
      <c r="T91" s="176"/>
      <c r="U91" s="176"/>
      <c r="V91" s="176"/>
    </row>
    <row r="92" spans="1:22" ht="15.75">
      <c r="A92" s="8"/>
      <c r="B92" s="2"/>
      <c r="C92" s="256">
        <f>Temperaturverlauf!J64</f>
        <v>100.4</v>
      </c>
      <c r="D92" s="253">
        <f>Temperaturverlauf!I64</f>
        <v>1</v>
      </c>
      <c r="E92" s="28">
        <f t="shared" si="3"/>
        <v>0.68503955136201189</v>
      </c>
      <c r="F92" s="23">
        <f t="shared" si="2"/>
        <v>6.2770098331558195</v>
      </c>
      <c r="G92" s="276">
        <f t="shared" si="0"/>
        <v>6.2770098331558195</v>
      </c>
      <c r="H92">
        <f t="shared" si="1"/>
        <v>6.2770098331558195</v>
      </c>
      <c r="I92" s="176"/>
      <c r="J92" s="176"/>
      <c r="K92" s="176"/>
      <c r="L92" s="176"/>
      <c r="M92" s="176"/>
      <c r="N92" s="176"/>
      <c r="O92" s="176"/>
      <c r="P92" s="176"/>
      <c r="Q92" s="176"/>
      <c r="R92" s="176"/>
      <c r="S92" s="176"/>
      <c r="T92" s="176"/>
      <c r="U92" s="176"/>
      <c r="V92" s="176"/>
    </row>
    <row r="93" spans="1:22" ht="15.75">
      <c r="A93" s="8"/>
      <c r="B93" s="158"/>
      <c r="C93" s="256">
        <f>Temperaturverlauf!J65</f>
        <v>100.9</v>
      </c>
      <c r="D93" s="253">
        <f>Temperaturverlauf!I65</f>
        <v>1</v>
      </c>
      <c r="E93" s="28">
        <f t="shared" si="3"/>
        <v>0.60191597714599698</v>
      </c>
      <c r="F93" s="23">
        <f t="shared" si="2"/>
        <v>7.1438542309319999</v>
      </c>
      <c r="G93" s="276">
        <f t="shared" si="0"/>
        <v>7.1438542309319999</v>
      </c>
      <c r="H93">
        <f t="shared" si="1"/>
        <v>7.1438542309319999</v>
      </c>
      <c r="I93" s="176"/>
      <c r="J93" s="176"/>
      <c r="K93" s="176"/>
      <c r="L93" s="176"/>
      <c r="M93" s="176"/>
      <c r="N93" s="176"/>
      <c r="O93" s="176"/>
      <c r="P93" s="176"/>
      <c r="Q93" s="176"/>
      <c r="R93" s="176"/>
      <c r="S93" s="176"/>
      <c r="T93" s="176"/>
      <c r="U93" s="176"/>
      <c r="V93" s="176"/>
    </row>
    <row r="94" spans="1:22" ht="15.75">
      <c r="A94" s="8"/>
      <c r="B94" s="158"/>
      <c r="C94" s="256">
        <f>Temperaturverlauf!J66</f>
        <v>101.5</v>
      </c>
      <c r="D94" s="253">
        <f>Temperaturverlauf!I66</f>
        <v>1</v>
      </c>
      <c r="E94" s="28">
        <f t="shared" si="3"/>
        <v>0.51537119447779245</v>
      </c>
      <c r="F94" s="23">
        <f t="shared" si="2"/>
        <v>8.3435008515697877</v>
      </c>
      <c r="G94" s="276">
        <f t="shared" si="0"/>
        <v>8.3435008515697877</v>
      </c>
      <c r="H94">
        <f t="shared" si="1"/>
        <v>8.3435008515697877</v>
      </c>
      <c r="I94" s="176"/>
      <c r="J94" s="176"/>
      <c r="K94" s="176"/>
      <c r="L94" s="176"/>
      <c r="M94" s="176"/>
      <c r="N94" s="176"/>
      <c r="O94" s="176"/>
      <c r="P94" s="176"/>
      <c r="Q94" s="176"/>
      <c r="R94" s="176"/>
      <c r="S94" s="176"/>
      <c r="T94" s="176"/>
      <c r="U94" s="176"/>
      <c r="V94" s="176"/>
    </row>
    <row r="95" spans="1:22" ht="15.75">
      <c r="B95" s="158"/>
      <c r="C95" s="256">
        <f>Temperaturverlauf!J67</f>
        <v>101.9</v>
      </c>
      <c r="D95" s="253">
        <f>Temperaturverlauf!I67</f>
        <v>1</v>
      </c>
      <c r="E95" s="28">
        <f t="shared" si="3"/>
        <v>0.46470390370569964</v>
      </c>
      <c r="F95" s="23">
        <f t="shared" si="2"/>
        <v>9.2532039557025563</v>
      </c>
      <c r="G95" s="276">
        <f t="shared" si="0"/>
        <v>9.2532039557025563</v>
      </c>
      <c r="H95">
        <f t="shared" si="1"/>
        <v>9.2532039557025563</v>
      </c>
      <c r="I95" s="176"/>
      <c r="J95" s="176"/>
      <c r="K95" s="176"/>
      <c r="L95" s="176"/>
      <c r="M95" s="176"/>
      <c r="N95" s="176"/>
      <c r="O95" s="176"/>
      <c r="P95" s="176"/>
      <c r="Q95" s="176"/>
      <c r="R95" s="176"/>
      <c r="S95" s="176"/>
      <c r="T95" s="176"/>
      <c r="U95" s="176"/>
      <c r="V95" s="176"/>
    </row>
    <row r="96" spans="1:22" ht="15.75">
      <c r="B96" s="19"/>
      <c r="C96" s="256">
        <f>Temperaturverlauf!J68</f>
        <v>102.4</v>
      </c>
      <c r="D96" s="253">
        <f>Temperaturverlauf!I68</f>
        <v>1</v>
      </c>
      <c r="E96" s="28">
        <f t="shared" si="3"/>
        <v>0.4083161384279842</v>
      </c>
      <c r="F96" s="23">
        <f t="shared" si="2"/>
        <v>10.531055707361913</v>
      </c>
      <c r="G96" s="276">
        <f t="shared" si="0"/>
        <v>10.531055707361913</v>
      </c>
      <c r="H96">
        <f t="shared" si="1"/>
        <v>10.531055707361913</v>
      </c>
      <c r="I96" s="176"/>
      <c r="J96" s="176"/>
      <c r="K96" s="176"/>
      <c r="L96" s="176"/>
      <c r="M96" s="176"/>
      <c r="N96" s="176"/>
      <c r="O96" s="176"/>
      <c r="P96" s="176"/>
      <c r="Q96" s="176"/>
      <c r="R96" s="176"/>
      <c r="S96" s="176"/>
      <c r="T96" s="176"/>
      <c r="U96" s="176"/>
      <c r="V96" s="176"/>
    </row>
    <row r="97" spans="2:22" ht="15.75">
      <c r="B97" s="2"/>
      <c r="C97" s="256">
        <f>Temperaturverlauf!J69</f>
        <v>102.8</v>
      </c>
      <c r="D97" s="253">
        <f>Temperaturverlauf!I69</f>
        <v>1</v>
      </c>
      <c r="E97" s="28">
        <f t="shared" si="3"/>
        <v>0.36817366881706481</v>
      </c>
      <c r="F97" s="23">
        <f t="shared" si="2"/>
        <v>11.679270855560693</v>
      </c>
      <c r="G97" s="276">
        <f t="shared" si="0"/>
        <v>11.679270855560693</v>
      </c>
      <c r="H97">
        <f t="shared" si="1"/>
        <v>11.679270855560693</v>
      </c>
      <c r="I97" s="176"/>
      <c r="J97" s="176"/>
      <c r="K97" s="176"/>
      <c r="L97" s="176"/>
      <c r="M97" s="176"/>
      <c r="N97" s="176"/>
      <c r="O97" s="176"/>
      <c r="P97" s="176"/>
      <c r="Q97" s="176"/>
      <c r="R97" s="176"/>
      <c r="S97" s="176"/>
      <c r="T97" s="176"/>
      <c r="U97" s="176"/>
      <c r="V97" s="176"/>
    </row>
    <row r="98" spans="2:22" ht="15.75">
      <c r="B98" s="2"/>
      <c r="C98" s="256">
        <f>Temperaturverlauf!J70</f>
        <v>103.3</v>
      </c>
      <c r="D98" s="253">
        <f>Temperaturverlauf!I70</f>
        <v>1</v>
      </c>
      <c r="E98" s="28">
        <f t="shared" si="3"/>
        <v>0.32349900554623567</v>
      </c>
      <c r="F98" s="23">
        <f t="shared" si="2"/>
        <v>13.292158325925449</v>
      </c>
      <c r="G98" s="276">
        <f t="shared" si="0"/>
        <v>13.292158325925449</v>
      </c>
      <c r="H98">
        <f t="shared" si="1"/>
        <v>13.292158325925449</v>
      </c>
      <c r="I98" s="176"/>
      <c r="J98" s="176"/>
      <c r="K98" s="176"/>
      <c r="L98" s="176"/>
      <c r="M98" s="176"/>
      <c r="N98" s="176"/>
      <c r="O98" s="176"/>
      <c r="P98" s="176"/>
      <c r="Q98" s="176"/>
      <c r="R98" s="176"/>
      <c r="S98" s="176"/>
      <c r="T98" s="176"/>
      <c r="U98" s="176"/>
      <c r="V98" s="176"/>
    </row>
    <row r="99" spans="2:22" ht="15.75">
      <c r="B99" s="2"/>
      <c r="C99" s="256">
        <f>Temperaturverlauf!J71</f>
        <v>103.6</v>
      </c>
      <c r="D99" s="253">
        <f>Temperaturverlauf!I71</f>
        <v>1</v>
      </c>
      <c r="E99" s="28">
        <f t="shared" si="3"/>
        <v>0.29934022777862662</v>
      </c>
      <c r="F99" s="23">
        <f t="shared" si="2"/>
        <v>14.36492526216694</v>
      </c>
      <c r="G99" s="276">
        <f t="shared" si="0"/>
        <v>14.36492526216694</v>
      </c>
      <c r="H99">
        <f t="shared" si="1"/>
        <v>14.36492526216694</v>
      </c>
      <c r="I99" s="176"/>
      <c r="J99" s="176"/>
      <c r="K99" s="176"/>
      <c r="L99" s="176"/>
      <c r="M99" s="176"/>
      <c r="N99" s="176"/>
      <c r="O99" s="176"/>
      <c r="P99" s="176"/>
      <c r="Q99" s="176"/>
      <c r="R99" s="176"/>
      <c r="S99" s="176"/>
      <c r="T99" s="176"/>
      <c r="U99" s="176"/>
      <c r="V99" s="176"/>
    </row>
    <row r="100" spans="2:22" ht="15.75">
      <c r="B100" s="2"/>
      <c r="C100" s="256">
        <f>Temperaturverlauf!J72</f>
        <v>104.1</v>
      </c>
      <c r="D100" s="253">
        <f>Temperaturverlauf!I72</f>
        <v>1</v>
      </c>
      <c r="E100" s="28">
        <f t="shared" si="3"/>
        <v>0.26301790216965415</v>
      </c>
      <c r="F100" s="23">
        <f t="shared" si="2"/>
        <v>16.348697045064164</v>
      </c>
      <c r="G100" s="276">
        <f t="shared" si="0"/>
        <v>16.348697045064164</v>
      </c>
      <c r="H100">
        <f t="shared" si="1"/>
        <v>16.348697045064164</v>
      </c>
      <c r="I100" s="176"/>
      <c r="J100" s="176"/>
      <c r="K100" s="176"/>
      <c r="L100" s="176"/>
      <c r="M100" s="176"/>
      <c r="N100" s="176"/>
      <c r="O100" s="176"/>
      <c r="P100" s="176"/>
      <c r="Q100" s="176"/>
      <c r="R100" s="176"/>
      <c r="S100" s="176"/>
      <c r="T100" s="176"/>
      <c r="U100" s="176"/>
      <c r="V100" s="176"/>
    </row>
    <row r="101" spans="2:22" ht="15.75">
      <c r="B101" s="2"/>
      <c r="C101" s="256">
        <f>Temperaturverlauf!J73</f>
        <v>104.4</v>
      </c>
      <c r="D101" s="253">
        <f>Temperaturverlauf!I73</f>
        <v>1</v>
      </c>
      <c r="E101" s="28">
        <f t="shared" si="3"/>
        <v>0.24337582927768192</v>
      </c>
      <c r="F101" s="23">
        <f t="shared" si="2"/>
        <v>17.668147296146959</v>
      </c>
      <c r="G101" s="276">
        <f t="shared" si="0"/>
        <v>17.668147296146959</v>
      </c>
      <c r="H101">
        <f t="shared" si="1"/>
        <v>17.668147296146959</v>
      </c>
      <c r="I101" s="176"/>
      <c r="J101" s="176"/>
      <c r="K101" s="176"/>
      <c r="L101" s="176"/>
      <c r="M101" s="176"/>
      <c r="N101" s="176"/>
      <c r="O101" s="176"/>
      <c r="P101" s="176"/>
      <c r="Q101" s="176"/>
      <c r="R101" s="176"/>
      <c r="S101" s="176"/>
      <c r="T101" s="176"/>
      <c r="U101" s="176"/>
      <c r="V101" s="176"/>
    </row>
    <row r="102" spans="2:22" ht="15.75">
      <c r="B102" s="2"/>
      <c r="C102" s="256">
        <f>Temperaturverlauf!J74</f>
        <v>104.7</v>
      </c>
      <c r="D102" s="253">
        <f>Temperaturverlauf!I74</f>
        <v>1</v>
      </c>
      <c r="E102" s="28">
        <f t="shared" si="3"/>
        <v>0.22520061861946317</v>
      </c>
      <c r="F102" s="23">
        <f t="shared" si="2"/>
        <v>19.094086092480957</v>
      </c>
      <c r="G102" s="276">
        <f t="shared" si="0"/>
        <v>19.094086092480957</v>
      </c>
      <c r="H102">
        <f t="shared" si="1"/>
        <v>19.094086092480957</v>
      </c>
      <c r="I102" s="176"/>
      <c r="J102" s="176"/>
      <c r="K102" s="176"/>
      <c r="L102" s="176"/>
      <c r="M102" s="176"/>
      <c r="N102" s="176"/>
      <c r="O102" s="176"/>
      <c r="P102" s="176"/>
      <c r="Q102" s="176"/>
      <c r="R102" s="176"/>
      <c r="S102" s="176"/>
      <c r="T102" s="176"/>
      <c r="U102" s="176"/>
      <c r="V102" s="176"/>
    </row>
    <row r="103" spans="2:22" ht="15.75">
      <c r="B103" s="2"/>
      <c r="C103" s="256">
        <f>Temperaturverlauf!J75</f>
        <v>105.1</v>
      </c>
      <c r="D103" s="253">
        <f>Temperaturverlauf!I75</f>
        <v>1</v>
      </c>
      <c r="E103" s="28">
        <f t="shared" si="3"/>
        <v>0.20306064388298464</v>
      </c>
      <c r="F103" s="23">
        <f t="shared" si="2"/>
        <v>21.175939944708883</v>
      </c>
      <c r="G103" s="276">
        <f t="shared" si="0"/>
        <v>21.175939944708883</v>
      </c>
      <c r="H103">
        <f t="shared" si="1"/>
        <v>21.175939944708883</v>
      </c>
      <c r="I103" s="176"/>
      <c r="J103" s="176"/>
      <c r="K103" s="176"/>
      <c r="L103" s="176"/>
      <c r="M103" s="176"/>
      <c r="N103" s="176"/>
      <c r="O103" s="176"/>
      <c r="P103" s="176"/>
      <c r="Q103" s="176"/>
      <c r="R103" s="176"/>
      <c r="S103" s="176"/>
      <c r="T103" s="176"/>
      <c r="U103" s="176"/>
      <c r="V103" s="176"/>
    </row>
    <row r="104" spans="2:22" ht="15.75">
      <c r="B104" s="2"/>
      <c r="C104" s="256">
        <f>Temperaturverlauf!J76</f>
        <v>105.3</v>
      </c>
      <c r="D104" s="253">
        <f>Temperaturverlauf!I76</f>
        <v>1</v>
      </c>
      <c r="E104" s="28">
        <f t="shared" si="3"/>
        <v>0.19282078599302446</v>
      </c>
      <c r="F104" s="23">
        <f t="shared" si="2"/>
        <v>22.300500321347915</v>
      </c>
      <c r="G104" s="276">
        <f t="shared" si="0"/>
        <v>22.300500321347915</v>
      </c>
      <c r="H104">
        <f t="shared" si="1"/>
        <v>22.300500321347915</v>
      </c>
      <c r="I104" s="176"/>
      <c r="J104" s="176"/>
      <c r="K104" s="176"/>
      <c r="L104" s="176"/>
      <c r="M104" s="176"/>
      <c r="N104" s="176"/>
      <c r="O104" s="176"/>
      <c r="P104" s="176"/>
      <c r="Q104" s="176"/>
      <c r="R104" s="176"/>
      <c r="S104" s="176"/>
      <c r="T104" s="176"/>
      <c r="U104" s="176"/>
      <c r="V104" s="176"/>
    </row>
    <row r="105" spans="2:22" ht="15.75">
      <c r="B105" s="2"/>
      <c r="C105" s="256">
        <f>Temperaturverlauf!J77</f>
        <v>105.6</v>
      </c>
      <c r="D105" s="253">
        <f>Temperaturverlauf!I77</f>
        <v>1</v>
      </c>
      <c r="E105" s="28">
        <f t="shared" si="3"/>
        <v>0.17842100596923274</v>
      </c>
      <c r="F105" s="23">
        <f t="shared" si="2"/>
        <v>24.100301288187445</v>
      </c>
      <c r="G105" s="276">
        <f t="shared" si="0"/>
        <v>24.100301288187445</v>
      </c>
      <c r="H105">
        <f t="shared" si="1"/>
        <v>24.100301288187445</v>
      </c>
      <c r="I105" s="176"/>
      <c r="J105" s="176"/>
      <c r="K105" s="176"/>
      <c r="L105" s="176"/>
      <c r="M105" s="176"/>
      <c r="N105" s="176"/>
      <c r="O105" s="176"/>
      <c r="P105" s="176"/>
      <c r="Q105" s="176"/>
      <c r="R105" s="176"/>
      <c r="S105" s="176"/>
      <c r="T105" s="176"/>
      <c r="U105" s="176"/>
      <c r="V105" s="176"/>
    </row>
    <row r="106" spans="2:22" ht="15.75">
      <c r="B106" s="2"/>
      <c r="C106" s="256">
        <f>Temperaturverlauf!J78</f>
        <v>105.9</v>
      </c>
      <c r="D106" s="253">
        <f>Temperaturverlauf!I78</f>
        <v>1</v>
      </c>
      <c r="E106" s="28">
        <f t="shared" si="3"/>
        <v>0.16509659582149261</v>
      </c>
      <c r="F106" s="23">
        <f t="shared" si="2"/>
        <v>26.045358346754096</v>
      </c>
      <c r="G106" s="276">
        <f t="shared" si="0"/>
        <v>26.045358346754096</v>
      </c>
      <c r="H106">
        <f t="shared" si="1"/>
        <v>26.045358346754096</v>
      </c>
      <c r="I106" s="176"/>
      <c r="J106" s="176"/>
      <c r="K106" s="176"/>
      <c r="L106" s="176"/>
      <c r="M106" s="176"/>
      <c r="N106" s="176"/>
      <c r="O106" s="176"/>
      <c r="P106" s="176"/>
      <c r="Q106" s="176"/>
      <c r="R106" s="176"/>
      <c r="S106" s="176"/>
      <c r="T106" s="176"/>
      <c r="U106" s="176"/>
      <c r="V106" s="176"/>
    </row>
    <row r="107" spans="2:22" ht="15.75">
      <c r="B107" s="2"/>
      <c r="C107" s="256">
        <f>Temperaturverlauf!J79</f>
        <v>106.2</v>
      </c>
      <c r="D107" s="253">
        <f>Temperaturverlauf!I79</f>
        <v>1</v>
      </c>
      <c r="E107" s="28">
        <f t="shared" si="3"/>
        <v>0.15276724735284583</v>
      </c>
      <c r="F107" s="23">
        <f t="shared" si="2"/>
        <v>28.147394644536003</v>
      </c>
      <c r="G107" s="276">
        <f t="shared" si="0"/>
        <v>28.147394644536003</v>
      </c>
      <c r="H107">
        <f t="shared" si="1"/>
        <v>28.147394644536003</v>
      </c>
      <c r="I107" s="176"/>
      <c r="J107" s="176"/>
      <c r="K107" s="176"/>
      <c r="L107" s="176"/>
      <c r="M107" s="176"/>
      <c r="N107" s="176"/>
      <c r="O107" s="176"/>
      <c r="P107" s="176"/>
      <c r="Q107" s="176"/>
      <c r="R107" s="176"/>
      <c r="S107" s="176"/>
      <c r="T107" s="176"/>
      <c r="U107" s="176"/>
      <c r="V107" s="176"/>
    </row>
    <row r="108" spans="2:22" ht="15.75">
      <c r="B108" s="2"/>
      <c r="C108" s="256">
        <f>Temperaturverlauf!J80</f>
        <v>106.2</v>
      </c>
      <c r="D108" s="253">
        <f>Temperaturverlauf!I80</f>
        <v>1</v>
      </c>
      <c r="E108" s="28">
        <f t="shared" si="3"/>
        <v>0.15276724735284583</v>
      </c>
      <c r="F108" s="23">
        <f t="shared" si="2"/>
        <v>28.147394644536003</v>
      </c>
      <c r="G108" s="276">
        <f t="shared" si="0"/>
        <v>28.147394644536003</v>
      </c>
      <c r="H108">
        <f t="shared" si="1"/>
        <v>28.147394644536003</v>
      </c>
      <c r="I108" s="176"/>
      <c r="J108" s="176"/>
      <c r="K108" s="176"/>
      <c r="L108" s="176"/>
      <c r="M108" s="176"/>
      <c r="N108" s="176"/>
      <c r="O108" s="176"/>
      <c r="P108" s="176"/>
      <c r="Q108" s="176"/>
      <c r="R108" s="176"/>
      <c r="S108" s="176"/>
      <c r="T108" s="176"/>
      <c r="U108" s="176"/>
      <c r="V108" s="176"/>
    </row>
    <row r="109" spans="2:22" ht="15.75">
      <c r="B109" s="2"/>
      <c r="C109" s="256">
        <f>Temperaturverlauf!J81</f>
        <v>106</v>
      </c>
      <c r="D109" s="253">
        <f>Temperaturverlauf!I81</f>
        <v>1</v>
      </c>
      <c r="E109" s="28">
        <f t="shared" si="3"/>
        <v>0.16088003921331537</v>
      </c>
      <c r="F109" s="23">
        <f t="shared" si="2"/>
        <v>26.727989507129028</v>
      </c>
      <c r="G109" s="276">
        <f t="shared" si="0"/>
        <v>26.727989507129028</v>
      </c>
      <c r="H109">
        <f t="shared" si="1"/>
        <v>26.727989507129028</v>
      </c>
      <c r="I109" s="176"/>
      <c r="J109" s="176"/>
      <c r="K109" s="176"/>
      <c r="L109" s="176"/>
      <c r="M109" s="176"/>
      <c r="N109" s="176"/>
      <c r="O109" s="176"/>
      <c r="P109" s="176"/>
      <c r="Q109" s="176"/>
      <c r="R109" s="176"/>
      <c r="S109" s="176"/>
      <c r="T109" s="176"/>
      <c r="U109" s="176"/>
      <c r="V109" s="176"/>
    </row>
    <row r="110" spans="2:22" ht="15.75">
      <c r="B110" s="2"/>
      <c r="C110" s="256">
        <f>Temperaturverlauf!J82</f>
        <v>105.7</v>
      </c>
      <c r="D110" s="253">
        <f>Temperaturverlauf!I82</f>
        <v>1</v>
      </c>
      <c r="E110" s="28">
        <f t="shared" si="3"/>
        <v>0.17386414476919493</v>
      </c>
      <c r="F110" s="23">
        <f t="shared" si="2"/>
        <v>24.731953823534234</v>
      </c>
      <c r="G110" s="276">
        <f t="shared" ref="G110:G173" si="4">IF(ISNUMBER(D110),10^((C110-$E$39)/$E$38)*D110,"")</f>
        <v>24.731953823534234</v>
      </c>
      <c r="H110">
        <f t="shared" si="1"/>
        <v>24.731953823534234</v>
      </c>
      <c r="I110" s="176"/>
      <c r="J110" s="176"/>
      <c r="K110" s="176"/>
      <c r="L110" s="176"/>
      <c r="M110" s="176"/>
      <c r="N110" s="176"/>
      <c r="O110" s="176"/>
      <c r="P110" s="176"/>
      <c r="Q110" s="176"/>
      <c r="R110" s="176"/>
      <c r="S110" s="176"/>
      <c r="T110" s="176"/>
      <c r="U110" s="176"/>
      <c r="V110" s="176"/>
    </row>
    <row r="111" spans="2:22" ht="15.75">
      <c r="B111" s="2"/>
      <c r="C111" s="256">
        <f>Temperaturverlauf!J83</f>
        <v>105.3</v>
      </c>
      <c r="D111" s="253">
        <f>Temperaturverlauf!I83</f>
        <v>1</v>
      </c>
      <c r="E111" s="28">
        <f t="shared" si="3"/>
        <v>0.19282078599302446</v>
      </c>
      <c r="F111" s="23">
        <f t="shared" si="2"/>
        <v>22.300500321347915</v>
      </c>
      <c r="G111" s="276">
        <f t="shared" si="4"/>
        <v>22.300500321347915</v>
      </c>
      <c r="H111">
        <f t="shared" ref="H111:H174" si="5">IF(ISNA(G111),0,G111)</f>
        <v>22.300500321347915</v>
      </c>
      <c r="I111" s="176"/>
      <c r="J111" s="176"/>
      <c r="K111" s="176"/>
      <c r="L111" s="176"/>
      <c r="M111" s="176"/>
      <c r="N111" s="176"/>
      <c r="O111" s="176"/>
      <c r="P111" s="176"/>
      <c r="Q111" s="176"/>
      <c r="R111" s="176"/>
      <c r="S111" s="176"/>
      <c r="T111" s="176"/>
      <c r="U111" s="176"/>
      <c r="V111" s="176"/>
    </row>
    <row r="112" spans="2:22" ht="15.75">
      <c r="B112" s="2"/>
      <c r="C112" s="256">
        <f>Temperaturverlauf!J84</f>
        <v>104.7</v>
      </c>
      <c r="D112" s="253">
        <f>Temperaturverlauf!I84</f>
        <v>1</v>
      </c>
      <c r="E112" s="28">
        <f t="shared" si="3"/>
        <v>0.22520061861946317</v>
      </c>
      <c r="F112" s="23">
        <f t="shared" ref="F112:F175" si="6">IF(ISNUMBER(C112),10^((C112-$E$39)/$E$38),"")</f>
        <v>19.094086092480957</v>
      </c>
      <c r="G112" s="276">
        <f t="shared" si="4"/>
        <v>19.094086092480957</v>
      </c>
      <c r="H112">
        <f t="shared" si="5"/>
        <v>19.094086092480957</v>
      </c>
      <c r="I112" s="176"/>
      <c r="J112" s="176"/>
      <c r="K112" s="176"/>
      <c r="L112" s="176"/>
      <c r="M112" s="176"/>
      <c r="N112" s="176"/>
      <c r="O112" s="176"/>
      <c r="P112" s="176"/>
      <c r="Q112" s="176"/>
      <c r="R112" s="176"/>
      <c r="S112" s="176"/>
      <c r="T112" s="176"/>
      <c r="U112" s="176"/>
      <c r="V112" s="176"/>
    </row>
    <row r="113" spans="2:22" ht="15.75">
      <c r="B113" s="2"/>
      <c r="C113" s="256">
        <f>Temperaturverlauf!J85</f>
        <v>104.1</v>
      </c>
      <c r="D113" s="253">
        <f>Temperaturverlauf!I85</f>
        <v>1</v>
      </c>
      <c r="E113" s="28">
        <f t="shared" si="3"/>
        <v>0.26301790216965415</v>
      </c>
      <c r="F113" s="23">
        <f t="shared" si="6"/>
        <v>16.348697045064164</v>
      </c>
      <c r="G113" s="276">
        <f t="shared" si="4"/>
        <v>16.348697045064164</v>
      </c>
      <c r="H113">
        <f t="shared" si="5"/>
        <v>16.348697045064164</v>
      </c>
      <c r="I113" s="176"/>
      <c r="J113" s="176"/>
      <c r="K113" s="176"/>
      <c r="L113" s="176"/>
      <c r="M113" s="176"/>
      <c r="N113" s="176"/>
      <c r="O113" s="176"/>
      <c r="P113" s="176"/>
      <c r="Q113" s="176"/>
      <c r="R113" s="176"/>
      <c r="S113" s="176"/>
      <c r="T113" s="176"/>
      <c r="U113" s="176"/>
      <c r="V113" s="176"/>
    </row>
    <row r="114" spans="2:22" ht="15.75">
      <c r="B114" s="2"/>
      <c r="C114" s="256">
        <f>Temperaturverlauf!J86</f>
        <v>103.4</v>
      </c>
      <c r="D114" s="253">
        <f>Temperaturverlauf!I86</f>
        <v>1</v>
      </c>
      <c r="E114" s="28">
        <f t="shared" ref="E114:E177" si="7">IF(ISNUMBER(C114),$E$37/10^((C114-$E$39)/$E$38),"")</f>
        <v>0.31523686141911039</v>
      </c>
      <c r="F114" s="23">
        <f t="shared" si="6"/>
        <v>13.640536771754967</v>
      </c>
      <c r="G114" s="276">
        <f t="shared" si="4"/>
        <v>13.640536771754967</v>
      </c>
      <c r="H114">
        <f t="shared" si="5"/>
        <v>13.640536771754967</v>
      </c>
      <c r="I114" s="176"/>
      <c r="J114" s="176"/>
      <c r="K114" s="176"/>
      <c r="L114" s="176"/>
      <c r="M114" s="176"/>
      <c r="N114" s="176"/>
      <c r="O114" s="176"/>
      <c r="P114" s="176"/>
      <c r="Q114" s="176"/>
      <c r="R114" s="176"/>
      <c r="S114" s="176"/>
      <c r="T114" s="176"/>
      <c r="U114" s="176"/>
      <c r="V114" s="176"/>
    </row>
    <row r="115" spans="2:22" ht="15.75">
      <c r="B115" s="2"/>
      <c r="C115" s="256">
        <f>Temperaturverlauf!J87</f>
        <v>102.5</v>
      </c>
      <c r="D115" s="253">
        <f>Temperaturverlauf!I87</f>
        <v>1</v>
      </c>
      <c r="E115" s="28">
        <f t="shared" si="7"/>
        <v>0.3978877700952087</v>
      </c>
      <c r="F115" s="23">
        <f t="shared" si="6"/>
        <v>10.807067528039561</v>
      </c>
      <c r="G115" s="276">
        <f t="shared" si="4"/>
        <v>10.807067528039561</v>
      </c>
      <c r="H115">
        <f t="shared" si="5"/>
        <v>10.807067528039561</v>
      </c>
      <c r="I115" s="176"/>
      <c r="J115" s="176"/>
      <c r="K115" s="176"/>
      <c r="L115" s="176"/>
      <c r="M115" s="176"/>
      <c r="N115" s="176"/>
      <c r="O115" s="176"/>
      <c r="P115" s="176"/>
      <c r="Q115" s="176"/>
      <c r="R115" s="176"/>
      <c r="S115" s="176"/>
      <c r="T115" s="176"/>
      <c r="U115" s="176"/>
      <c r="V115" s="176"/>
    </row>
    <row r="116" spans="2:22" ht="15.75">
      <c r="B116" s="2"/>
      <c r="C116" s="256">
        <f>Temperaturverlauf!J88</f>
        <v>101.5</v>
      </c>
      <c r="D116" s="253">
        <f>Temperaturverlauf!I88</f>
        <v>1</v>
      </c>
      <c r="E116" s="28">
        <f t="shared" si="7"/>
        <v>0.51537119447779245</v>
      </c>
      <c r="F116" s="23">
        <f t="shared" si="6"/>
        <v>8.3435008515697877</v>
      </c>
      <c r="G116" s="276">
        <f t="shared" si="4"/>
        <v>8.3435008515697877</v>
      </c>
      <c r="H116">
        <f t="shared" si="5"/>
        <v>8.3435008515697877</v>
      </c>
      <c r="I116" s="176"/>
      <c r="J116" s="176"/>
      <c r="K116" s="176"/>
      <c r="L116" s="176"/>
      <c r="M116" s="176"/>
      <c r="N116" s="176"/>
      <c r="O116" s="176"/>
      <c r="P116" s="176"/>
      <c r="Q116" s="176"/>
      <c r="R116" s="176"/>
      <c r="S116" s="176"/>
      <c r="T116" s="176"/>
      <c r="U116" s="176"/>
      <c r="V116" s="176"/>
    </row>
    <row r="117" spans="2:22" ht="15.75">
      <c r="B117" s="2"/>
      <c r="C117" s="256">
        <f>Temperaturverlauf!J89</f>
        <v>100.3</v>
      </c>
      <c r="D117" s="253">
        <f>Temperaturverlauf!I89</f>
        <v>1</v>
      </c>
      <c r="E117" s="28">
        <f t="shared" si="7"/>
        <v>0.70299397293775945</v>
      </c>
      <c r="F117" s="23">
        <f t="shared" si="6"/>
        <v>6.1166953992942785</v>
      </c>
      <c r="G117" s="276">
        <f t="shared" si="4"/>
        <v>6.1166953992942785</v>
      </c>
      <c r="H117">
        <f t="shared" si="5"/>
        <v>6.1166953992942785</v>
      </c>
      <c r="I117" s="176"/>
      <c r="J117" s="176"/>
      <c r="K117" s="176"/>
      <c r="L117" s="176"/>
      <c r="M117" s="176"/>
      <c r="N117" s="176"/>
      <c r="O117" s="176"/>
      <c r="P117" s="176"/>
      <c r="Q117" s="176"/>
      <c r="R117" s="176"/>
      <c r="S117" s="176"/>
      <c r="T117" s="176"/>
      <c r="U117" s="176"/>
      <c r="V117" s="176"/>
    </row>
    <row r="118" spans="2:22" ht="15.75">
      <c r="B118" s="2"/>
      <c r="C118" s="256">
        <f>Temperaturverlauf!J90</f>
        <v>99</v>
      </c>
      <c r="D118" s="253">
        <f>Temperaturverlauf!I90</f>
        <v>1</v>
      </c>
      <c r="E118" s="28">
        <f t="shared" si="7"/>
        <v>0.98405419569436914</v>
      </c>
      <c r="F118" s="23">
        <f t="shared" si="6"/>
        <v>4.3696780307570666</v>
      </c>
      <c r="G118" s="276">
        <f t="shared" si="4"/>
        <v>4.3696780307570666</v>
      </c>
      <c r="H118">
        <f t="shared" si="5"/>
        <v>4.3696780307570666</v>
      </c>
      <c r="I118" s="176"/>
      <c r="J118" s="176"/>
      <c r="K118" s="176"/>
      <c r="L118" s="176"/>
      <c r="M118" s="176"/>
      <c r="N118" s="176"/>
      <c r="O118" s="176"/>
      <c r="P118" s="176"/>
      <c r="Q118" s="176"/>
      <c r="R118" s="176"/>
      <c r="S118" s="176"/>
      <c r="T118" s="176"/>
      <c r="U118" s="176"/>
      <c r="V118" s="176"/>
    </row>
    <row r="119" spans="2:22" ht="15.75">
      <c r="B119" s="2"/>
      <c r="C119" s="256">
        <f>Temperaturverlauf!J91</f>
        <v>97.9</v>
      </c>
      <c r="D119" s="253">
        <f>Temperaturverlauf!I91</f>
        <v>1</v>
      </c>
      <c r="E119" s="28">
        <f t="shared" si="7"/>
        <v>1.3080204170460761</v>
      </c>
      <c r="F119" s="23">
        <f t="shared" si="6"/>
        <v>3.2874104593189455</v>
      </c>
      <c r="G119" s="276">
        <f t="shared" si="4"/>
        <v>3.2874104593189455</v>
      </c>
      <c r="H119">
        <f t="shared" si="5"/>
        <v>3.2874104593189455</v>
      </c>
      <c r="I119" s="176"/>
      <c r="J119" s="176"/>
      <c r="K119" s="176"/>
      <c r="L119" s="176"/>
      <c r="M119" s="176"/>
      <c r="N119" s="176"/>
      <c r="O119" s="176"/>
      <c r="P119" s="176"/>
      <c r="Q119" s="176"/>
      <c r="R119" s="176"/>
      <c r="S119" s="176"/>
      <c r="T119" s="176"/>
      <c r="U119" s="176"/>
      <c r="V119" s="176"/>
    </row>
    <row r="120" spans="2:22" ht="15.75">
      <c r="B120" s="2"/>
      <c r="C120" s="256">
        <f>Temperaturverlauf!J92</f>
        <v>96.6</v>
      </c>
      <c r="D120" s="253">
        <f>Temperaturverlauf!I92</f>
        <v>1</v>
      </c>
      <c r="E120" s="28">
        <f t="shared" si="7"/>
        <v>1.8309729940772272</v>
      </c>
      <c r="F120" s="23">
        <f t="shared" si="6"/>
        <v>2.3484781118615632</v>
      </c>
      <c r="G120" s="276">
        <f t="shared" si="4"/>
        <v>2.3484781118615632</v>
      </c>
      <c r="H120">
        <f t="shared" si="5"/>
        <v>2.3484781118615632</v>
      </c>
      <c r="I120" s="176"/>
      <c r="J120" s="176"/>
      <c r="K120" s="176"/>
      <c r="L120" s="176"/>
      <c r="M120" s="176"/>
      <c r="N120" s="176"/>
      <c r="O120" s="176"/>
      <c r="P120" s="176"/>
      <c r="Q120" s="176"/>
      <c r="R120" s="176"/>
      <c r="S120" s="176"/>
      <c r="T120" s="176"/>
      <c r="U120" s="176"/>
      <c r="V120" s="176"/>
    </row>
    <row r="121" spans="2:22" ht="15.75">
      <c r="B121" s="2"/>
      <c r="C121" s="256">
        <f>Temperaturverlauf!J93</f>
        <v>95.3</v>
      </c>
      <c r="D121" s="253">
        <f>Temperaturverlauf!I93</f>
        <v>1</v>
      </c>
      <c r="E121" s="28">
        <f t="shared" si="7"/>
        <v>2.56300441594867</v>
      </c>
      <c r="F121" s="23">
        <f t="shared" si="6"/>
        <v>1.6777185295673394</v>
      </c>
      <c r="G121" s="276">
        <f t="shared" si="4"/>
        <v>1.6777185295673394</v>
      </c>
      <c r="H121">
        <f t="shared" si="5"/>
        <v>1.6777185295673394</v>
      </c>
      <c r="I121" s="176"/>
      <c r="J121" s="176"/>
      <c r="K121" s="176"/>
      <c r="L121" s="176"/>
      <c r="M121" s="176"/>
      <c r="N121" s="176"/>
      <c r="O121" s="176"/>
      <c r="P121" s="176"/>
      <c r="Q121" s="176"/>
      <c r="R121" s="176"/>
      <c r="S121" s="176"/>
      <c r="T121" s="176"/>
      <c r="U121" s="176"/>
      <c r="V121" s="176"/>
    </row>
    <row r="122" spans="2:22" ht="15.75">
      <c r="B122" s="2"/>
      <c r="C122" s="256">
        <f>Temperaturverlauf!J94</f>
        <v>94</v>
      </c>
      <c r="D122" s="253">
        <f>Temperaturverlauf!I94</f>
        <v>1</v>
      </c>
      <c r="E122" s="28">
        <f t="shared" si="7"/>
        <v>3.5877053661750038</v>
      </c>
      <c r="F122" s="23">
        <f t="shared" si="6"/>
        <v>1.1985376615762631</v>
      </c>
      <c r="G122" s="276">
        <f t="shared" si="4"/>
        <v>1.1985376615762631</v>
      </c>
      <c r="H122">
        <f t="shared" si="5"/>
        <v>1.1985376615762631</v>
      </c>
      <c r="I122" s="176"/>
      <c r="J122" s="176"/>
      <c r="K122" s="176"/>
      <c r="L122" s="176"/>
      <c r="M122" s="176"/>
      <c r="N122" s="176"/>
      <c r="O122" s="176"/>
      <c r="P122" s="176"/>
      <c r="Q122" s="176"/>
      <c r="R122" s="176"/>
      <c r="S122" s="176"/>
      <c r="T122" s="176"/>
      <c r="U122" s="176"/>
      <c r="V122" s="176"/>
    </row>
    <row r="123" spans="2:22" ht="15.75">
      <c r="B123" s="2"/>
      <c r="C123" s="256">
        <f>Temperaturverlauf!J95</f>
        <v>92.5</v>
      </c>
      <c r="D123" s="253">
        <f>Temperaturverlauf!I95</f>
        <v>1</v>
      </c>
      <c r="E123" s="28">
        <f t="shared" si="7"/>
        <v>5.2887872360549384</v>
      </c>
      <c r="F123" s="23">
        <f t="shared" si="6"/>
        <v>0.81304083678879391</v>
      </c>
      <c r="G123" s="276">
        <f t="shared" si="4"/>
        <v>0.81304083678879391</v>
      </c>
      <c r="H123">
        <f t="shared" si="5"/>
        <v>0.81304083678879391</v>
      </c>
      <c r="I123" s="176"/>
      <c r="J123" s="176"/>
      <c r="K123" s="176"/>
      <c r="L123" s="176"/>
      <c r="M123" s="176"/>
      <c r="N123" s="176"/>
      <c r="O123" s="176"/>
      <c r="P123" s="176"/>
      <c r="Q123" s="176"/>
      <c r="R123" s="176"/>
      <c r="S123" s="176"/>
      <c r="T123" s="176"/>
      <c r="U123" s="176"/>
      <c r="V123" s="176"/>
    </row>
    <row r="124" spans="2:22" ht="15.75">
      <c r="B124" s="2"/>
      <c r="C124" s="256">
        <f>Temperaturverlauf!J96</f>
        <v>91.2</v>
      </c>
      <c r="D124" s="253">
        <f>Temperaturverlauf!I96</f>
        <v>1</v>
      </c>
      <c r="E124" s="28">
        <f t="shared" si="7"/>
        <v>7.4032686909471881</v>
      </c>
      <c r="F124" s="23">
        <f t="shared" si="6"/>
        <v>0.5808245221814109</v>
      </c>
      <c r="G124" s="276">
        <f t="shared" si="4"/>
        <v>0.5808245221814109</v>
      </c>
      <c r="H124">
        <f t="shared" si="5"/>
        <v>0.5808245221814109</v>
      </c>
      <c r="I124" s="176"/>
      <c r="J124" s="176"/>
      <c r="K124" s="176"/>
      <c r="L124" s="176"/>
      <c r="M124" s="176"/>
      <c r="N124" s="176"/>
      <c r="O124" s="176"/>
      <c r="P124" s="176"/>
      <c r="Q124" s="176"/>
      <c r="R124" s="176"/>
      <c r="S124" s="176"/>
      <c r="T124" s="176"/>
      <c r="U124" s="176"/>
      <c r="V124" s="176"/>
    </row>
    <row r="125" spans="2:22" ht="15.75">
      <c r="B125" s="2"/>
      <c r="C125" s="256">
        <f>Temperaturverlauf!J97</f>
        <v>89.8</v>
      </c>
      <c r="D125" s="253">
        <f>Temperaturverlauf!I97</f>
        <v>1</v>
      </c>
      <c r="E125" s="28">
        <f t="shared" si="7"/>
        <v>10.634740144119704</v>
      </c>
      <c r="F125" s="23">
        <f t="shared" si="6"/>
        <v>0.40433522039347719</v>
      </c>
      <c r="G125" s="276">
        <f t="shared" si="4"/>
        <v>0.40433522039347719</v>
      </c>
      <c r="H125">
        <f t="shared" si="5"/>
        <v>0.40433522039347719</v>
      </c>
      <c r="I125" s="176"/>
      <c r="J125" s="176"/>
      <c r="K125" s="176"/>
      <c r="L125" s="176"/>
      <c r="M125" s="176"/>
      <c r="N125" s="176"/>
      <c r="O125" s="176"/>
      <c r="P125" s="176"/>
      <c r="Q125" s="176"/>
      <c r="R125" s="176"/>
      <c r="S125" s="176"/>
      <c r="T125" s="176"/>
      <c r="U125" s="176"/>
      <c r="V125" s="176"/>
    </row>
    <row r="126" spans="2:22" ht="15.75">
      <c r="B126" s="2"/>
      <c r="C126" s="256">
        <f>Temperaturverlauf!J98</f>
        <v>88.4</v>
      </c>
      <c r="D126" s="253">
        <f>Temperaturverlauf!I98</f>
        <v>1</v>
      </c>
      <c r="E126" s="28">
        <f t="shared" si="7"/>
        <v>15.276724735284576</v>
      </c>
      <c r="F126" s="23">
        <f t="shared" si="6"/>
        <v>0.28147394644536017</v>
      </c>
      <c r="G126" s="276">
        <f t="shared" si="4"/>
        <v>0.28147394644536017</v>
      </c>
      <c r="H126">
        <f t="shared" si="5"/>
        <v>0.28147394644536017</v>
      </c>
      <c r="I126" s="176"/>
      <c r="J126" s="176"/>
      <c r="K126" s="176"/>
      <c r="L126" s="176"/>
      <c r="M126" s="176"/>
      <c r="N126" s="176"/>
      <c r="O126" s="176"/>
      <c r="P126" s="176"/>
      <c r="Q126" s="176"/>
      <c r="R126" s="176"/>
      <c r="S126" s="176"/>
      <c r="T126" s="176"/>
      <c r="U126" s="176"/>
      <c r="V126" s="176"/>
    </row>
    <row r="127" spans="2:22" ht="15.75">
      <c r="B127" s="2"/>
      <c r="C127" s="256">
        <f>Temperaturverlauf!J99</f>
        <v>87</v>
      </c>
      <c r="D127" s="253">
        <f>Temperaturverlauf!I99</f>
        <v>1</v>
      </c>
      <c r="E127" s="28">
        <f t="shared" si="7"/>
        <v>21.944900907306039</v>
      </c>
      <c r="F127" s="23">
        <f t="shared" si="6"/>
        <v>0.19594529126209978</v>
      </c>
      <c r="G127" s="276">
        <f t="shared" si="4"/>
        <v>0.19594529126209978</v>
      </c>
      <c r="H127">
        <f t="shared" si="5"/>
        <v>0.19594529126209978</v>
      </c>
      <c r="I127" s="176"/>
      <c r="J127" s="176"/>
      <c r="K127" s="176"/>
      <c r="L127" s="176"/>
      <c r="M127" s="176"/>
      <c r="N127" s="176"/>
      <c r="O127" s="176"/>
      <c r="P127" s="176"/>
      <c r="Q127" s="176"/>
      <c r="R127" s="176"/>
      <c r="S127" s="176"/>
      <c r="T127" s="176"/>
      <c r="U127" s="176"/>
      <c r="V127" s="176"/>
    </row>
    <row r="128" spans="2:22" ht="15.75">
      <c r="B128" s="2"/>
      <c r="C128" s="256">
        <f>Temperaturverlauf!J100</f>
        <v>85.6</v>
      </c>
      <c r="D128" s="253">
        <f>Temperaturverlauf!I100</f>
        <v>1</v>
      </c>
      <c r="E128" s="28">
        <f t="shared" si="7"/>
        <v>31.523686141911142</v>
      </c>
      <c r="F128" s="23">
        <f t="shared" si="6"/>
        <v>0.13640536771754921</v>
      </c>
      <c r="G128" s="276">
        <f t="shared" si="4"/>
        <v>0.13640536771754921</v>
      </c>
      <c r="H128">
        <f t="shared" si="5"/>
        <v>0.13640536771754921</v>
      </c>
      <c r="I128" s="176"/>
      <c r="J128" s="176"/>
      <c r="K128" s="176"/>
      <c r="L128" s="176"/>
      <c r="M128" s="176"/>
      <c r="N128" s="176"/>
      <c r="O128" s="176"/>
      <c r="P128" s="176"/>
      <c r="Q128" s="176"/>
      <c r="R128" s="176"/>
      <c r="S128" s="176"/>
      <c r="T128" s="176"/>
      <c r="U128" s="176"/>
      <c r="V128" s="176"/>
    </row>
    <row r="129" spans="2:22" ht="15.75">
      <c r="B129" s="2"/>
      <c r="C129" s="256">
        <f>Temperaturverlauf!J101</f>
        <v>84.1</v>
      </c>
      <c r="D129" s="253">
        <f>Temperaturverlauf!I101</f>
        <v>1</v>
      </c>
      <c r="E129" s="28">
        <f t="shared" si="7"/>
        <v>46.470390370570108</v>
      </c>
      <c r="F129" s="23">
        <f t="shared" si="6"/>
        <v>9.2532039557025283E-2</v>
      </c>
      <c r="G129" s="276">
        <f t="shared" si="4"/>
        <v>9.2532039557025283E-2</v>
      </c>
      <c r="H129">
        <f t="shared" si="5"/>
        <v>9.2532039557025283E-2</v>
      </c>
      <c r="I129" s="176"/>
      <c r="J129" s="176"/>
      <c r="K129" s="176"/>
      <c r="L129" s="176"/>
      <c r="M129" s="176"/>
      <c r="N129" s="176"/>
      <c r="O129" s="176"/>
      <c r="P129" s="176"/>
      <c r="Q129" s="176"/>
      <c r="R129" s="176"/>
      <c r="S129" s="176"/>
      <c r="T129" s="176"/>
      <c r="U129" s="176"/>
      <c r="V129" s="176"/>
    </row>
    <row r="130" spans="2:22" ht="15.75">
      <c r="B130" s="2"/>
      <c r="C130" s="256">
        <f>Temperaturverlauf!J102</f>
        <v>82.8</v>
      </c>
      <c r="D130" s="253">
        <f>Temperaturverlauf!I102</f>
        <v>1</v>
      </c>
      <c r="E130" s="28">
        <f t="shared" si="7"/>
        <v>65.049466112227179</v>
      </c>
      <c r="F130" s="23">
        <f t="shared" si="6"/>
        <v>6.610354022862211E-2</v>
      </c>
      <c r="G130" s="276">
        <f t="shared" si="4"/>
        <v>6.610354022862211E-2</v>
      </c>
      <c r="H130">
        <f t="shared" si="5"/>
        <v>6.610354022862211E-2</v>
      </c>
      <c r="I130" s="176"/>
      <c r="J130" s="176"/>
      <c r="K130" s="176"/>
      <c r="L130" s="176"/>
      <c r="M130" s="176"/>
      <c r="N130" s="176"/>
      <c r="O130" s="176"/>
      <c r="P130" s="176"/>
      <c r="Q130" s="176"/>
      <c r="R130" s="176"/>
      <c r="S130" s="176"/>
      <c r="T130" s="176"/>
      <c r="U130" s="176"/>
      <c r="V130" s="176"/>
    </row>
    <row r="131" spans="2:22" ht="15.75">
      <c r="B131" s="2"/>
      <c r="C131" s="256">
        <f>Temperaturverlauf!J103</f>
        <v>81.400000000000006</v>
      </c>
      <c r="D131" s="253">
        <f>Temperaturverlauf!I103</f>
        <v>1</v>
      </c>
      <c r="E131" s="28">
        <f t="shared" si="7"/>
        <v>93.443071904600302</v>
      </c>
      <c r="F131" s="23">
        <f t="shared" si="6"/>
        <v>4.6017322765138098E-2</v>
      </c>
      <c r="G131" s="276">
        <f t="shared" si="4"/>
        <v>4.6017322765138098E-2</v>
      </c>
      <c r="H131">
        <f t="shared" si="5"/>
        <v>4.6017322765138098E-2</v>
      </c>
      <c r="I131" s="176"/>
      <c r="J131" s="176"/>
      <c r="K131" s="176"/>
      <c r="L131" s="176"/>
      <c r="M131" s="176"/>
      <c r="N131" s="176"/>
      <c r="O131" s="176"/>
      <c r="P131" s="176"/>
      <c r="Q131" s="176"/>
      <c r="R131" s="176"/>
      <c r="S131" s="176"/>
      <c r="T131" s="176"/>
      <c r="U131" s="176"/>
      <c r="V131" s="176"/>
    </row>
    <row r="132" spans="2:22" ht="15.75">
      <c r="B132" s="2"/>
      <c r="C132" s="256">
        <f>Temperaturverlauf!J104</f>
        <v>80.2</v>
      </c>
      <c r="D132" s="253">
        <f>Temperaturverlauf!I104</f>
        <v>1</v>
      </c>
      <c r="E132" s="28">
        <f t="shared" si="7"/>
        <v>127.46136583804416</v>
      </c>
      <c r="F132" s="23">
        <f t="shared" si="6"/>
        <v>3.3735712556726367E-2</v>
      </c>
      <c r="G132" s="276">
        <f t="shared" si="4"/>
        <v>3.3735712556726367E-2</v>
      </c>
      <c r="H132">
        <f t="shared" si="5"/>
        <v>3.3735712556726367E-2</v>
      </c>
      <c r="I132" s="176"/>
      <c r="J132" s="176"/>
      <c r="K132" s="176"/>
      <c r="L132" s="176"/>
      <c r="M132" s="176"/>
      <c r="N132" s="176"/>
      <c r="O132" s="176"/>
      <c r="P132" s="176"/>
      <c r="Q132" s="176"/>
      <c r="R132" s="176"/>
      <c r="S132" s="176"/>
      <c r="T132" s="176"/>
      <c r="U132" s="176"/>
      <c r="V132" s="176"/>
    </row>
    <row r="133" spans="2:22" ht="15.75">
      <c r="B133" s="2"/>
      <c r="C133" s="256">
        <f>Temperaturverlauf!J105</f>
        <v>78.7</v>
      </c>
      <c r="D133" s="253">
        <f>Temperaturverlauf!I105</f>
        <v>1</v>
      </c>
      <c r="E133" s="28">
        <f t="shared" si="7"/>
        <v>187.89615532255348</v>
      </c>
      <c r="F133" s="23">
        <f t="shared" si="6"/>
        <v>2.2884981295217932E-2</v>
      </c>
      <c r="G133" s="276">
        <f t="shared" si="4"/>
        <v>2.2884981295217932E-2</v>
      </c>
      <c r="H133">
        <f t="shared" si="5"/>
        <v>2.2884981295217932E-2</v>
      </c>
      <c r="I133" s="176"/>
      <c r="J133" s="176"/>
      <c r="K133" s="176"/>
      <c r="L133" s="176"/>
      <c r="M133" s="176"/>
      <c r="N133" s="176"/>
      <c r="O133" s="176"/>
      <c r="P133" s="176"/>
      <c r="Q133" s="176"/>
      <c r="R133" s="176"/>
      <c r="S133" s="176"/>
      <c r="T133" s="176"/>
      <c r="U133" s="176"/>
      <c r="V133" s="176"/>
    </row>
    <row r="134" spans="2:22" ht="15.75">
      <c r="B134" s="2"/>
      <c r="C134" s="256">
        <f>Temperaturverlauf!J106</f>
        <v>77.5</v>
      </c>
      <c r="D134" s="253">
        <f>Temperaturverlauf!I106</f>
        <v>1</v>
      </c>
      <c r="E134" s="28">
        <f t="shared" si="7"/>
        <v>256.30044159486698</v>
      </c>
      <c r="F134" s="23">
        <f t="shared" si="6"/>
        <v>1.6777185295673396E-2</v>
      </c>
      <c r="G134" s="276">
        <f t="shared" si="4"/>
        <v>1.6777185295673396E-2</v>
      </c>
      <c r="H134">
        <f t="shared" si="5"/>
        <v>1.6777185295673396E-2</v>
      </c>
      <c r="I134" s="176"/>
      <c r="J134" s="176"/>
      <c r="K134" s="176"/>
      <c r="L134" s="176"/>
      <c r="M134" s="176"/>
      <c r="N134" s="176"/>
      <c r="O134" s="176"/>
      <c r="P134" s="176"/>
      <c r="Q134" s="176"/>
      <c r="R134" s="176"/>
      <c r="S134" s="176"/>
      <c r="T134" s="176"/>
      <c r="U134" s="176"/>
      <c r="V134" s="176"/>
    </row>
    <row r="135" spans="2:22" ht="15.75">
      <c r="B135" s="2"/>
      <c r="C135" s="256">
        <f>Temperaturverlauf!J107</f>
        <v>76.2</v>
      </c>
      <c r="D135" s="253">
        <f>Temperaturverlauf!I107</f>
        <v>1</v>
      </c>
      <c r="E135" s="28">
        <f t="shared" si="7"/>
        <v>358.77053661750028</v>
      </c>
      <c r="F135" s="23">
        <f t="shared" si="6"/>
        <v>1.1985376615762634E-2</v>
      </c>
      <c r="G135" s="276">
        <f t="shared" si="4"/>
        <v>1.1985376615762634E-2</v>
      </c>
      <c r="H135">
        <f t="shared" si="5"/>
        <v>1.1985376615762634E-2</v>
      </c>
      <c r="I135" s="176"/>
      <c r="J135" s="176"/>
      <c r="K135" s="176"/>
      <c r="L135" s="176"/>
      <c r="M135" s="176"/>
      <c r="N135" s="176"/>
      <c r="O135" s="176"/>
      <c r="P135" s="176"/>
      <c r="Q135" s="176"/>
      <c r="R135" s="176"/>
      <c r="S135" s="176"/>
      <c r="T135" s="176"/>
      <c r="U135" s="176"/>
      <c r="V135" s="176"/>
    </row>
    <row r="136" spans="2:22" ht="15.75">
      <c r="B136" s="2"/>
      <c r="C136" s="256">
        <f>Temperaturverlauf!J108</f>
        <v>75</v>
      </c>
      <c r="D136" s="253">
        <f>Temperaturverlauf!I108</f>
        <v>1</v>
      </c>
      <c r="E136" s="28">
        <f t="shared" si="7"/>
        <v>489.3822697353263</v>
      </c>
      <c r="F136" s="23">
        <f t="shared" si="6"/>
        <v>8.7865872262302813E-3</v>
      </c>
      <c r="G136" s="276">
        <f t="shared" si="4"/>
        <v>8.7865872262302813E-3</v>
      </c>
      <c r="H136">
        <f t="shared" si="5"/>
        <v>8.7865872262302813E-3</v>
      </c>
      <c r="I136" s="176"/>
      <c r="J136" s="176"/>
      <c r="K136" s="176"/>
      <c r="L136" s="176"/>
      <c r="M136" s="176"/>
      <c r="N136" s="176"/>
      <c r="O136" s="176"/>
      <c r="P136" s="176"/>
      <c r="Q136" s="176"/>
      <c r="R136" s="176"/>
      <c r="S136" s="176"/>
      <c r="T136" s="176"/>
      <c r="U136" s="176"/>
      <c r="V136" s="176"/>
    </row>
    <row r="137" spans="2:22" ht="15.75">
      <c r="B137" s="2"/>
      <c r="C137" s="256">
        <f>Temperaturverlauf!J109</f>
        <v>73.8</v>
      </c>
      <c r="D137" s="253">
        <f>Temperaturverlauf!I109</f>
        <v>1</v>
      </c>
      <c r="E137" s="28">
        <f t="shared" si="7"/>
        <v>667.54368457696148</v>
      </c>
      <c r="F137" s="23">
        <f t="shared" si="6"/>
        <v>6.4415259994932217E-3</v>
      </c>
      <c r="G137" s="276">
        <f t="shared" si="4"/>
        <v>6.4415259994932217E-3</v>
      </c>
      <c r="H137">
        <f t="shared" si="5"/>
        <v>6.4415259994932217E-3</v>
      </c>
      <c r="I137" s="176"/>
      <c r="J137" s="176"/>
      <c r="K137" s="176"/>
      <c r="L137" s="176"/>
      <c r="M137" s="176"/>
      <c r="N137" s="176"/>
      <c r="O137" s="176"/>
      <c r="P137" s="176"/>
      <c r="Q137" s="176"/>
      <c r="R137" s="176"/>
      <c r="S137" s="176"/>
      <c r="T137" s="176"/>
      <c r="U137" s="176"/>
      <c r="V137" s="176"/>
    </row>
    <row r="138" spans="2:22" ht="15.75">
      <c r="B138" s="2"/>
      <c r="C138" s="256">
        <f>Temperaturverlauf!J110</f>
        <v>72.5</v>
      </c>
      <c r="D138" s="253">
        <f>Temperaturverlauf!I110</f>
        <v>1</v>
      </c>
      <c r="E138" s="28">
        <f t="shared" si="7"/>
        <v>934.4307190460039</v>
      </c>
      <c r="F138" s="23">
        <f t="shared" si="6"/>
        <v>4.6017322765138056E-3</v>
      </c>
      <c r="G138" s="276">
        <f t="shared" si="4"/>
        <v>4.6017322765138056E-3</v>
      </c>
      <c r="H138">
        <f t="shared" si="5"/>
        <v>4.6017322765138056E-3</v>
      </c>
      <c r="I138" s="176"/>
      <c r="J138" s="176"/>
      <c r="K138" s="176"/>
      <c r="L138" s="176"/>
      <c r="M138" s="176"/>
      <c r="N138" s="176"/>
      <c r="O138" s="176"/>
      <c r="P138" s="176"/>
      <c r="Q138" s="176"/>
      <c r="R138" s="176"/>
      <c r="S138" s="176"/>
      <c r="T138" s="176"/>
      <c r="U138" s="176"/>
      <c r="V138" s="176"/>
    </row>
    <row r="139" spans="2:22" ht="15.75">
      <c r="B139" s="2"/>
      <c r="C139" s="256">
        <f>Temperaturverlauf!J111</f>
        <v>71.3</v>
      </c>
      <c r="D139" s="253">
        <f>Temperaturverlauf!I111</f>
        <v>1</v>
      </c>
      <c r="E139" s="28">
        <f t="shared" si="7"/>
        <v>1274.613658380443</v>
      </c>
      <c r="F139" s="23">
        <f t="shared" si="6"/>
        <v>3.3735712556726334E-3</v>
      </c>
      <c r="G139" s="276">
        <f t="shared" si="4"/>
        <v>3.3735712556726334E-3</v>
      </c>
      <c r="H139">
        <f t="shared" si="5"/>
        <v>3.3735712556726334E-3</v>
      </c>
      <c r="I139" s="176"/>
      <c r="J139" s="176"/>
      <c r="K139" s="176"/>
      <c r="L139" s="176"/>
      <c r="M139" s="176"/>
      <c r="N139" s="176"/>
      <c r="O139" s="176"/>
      <c r="P139" s="176"/>
      <c r="Q139" s="176"/>
      <c r="R139" s="176"/>
      <c r="S139" s="176"/>
      <c r="T139" s="176"/>
      <c r="U139" s="176"/>
      <c r="V139" s="176"/>
    </row>
    <row r="140" spans="2:22" ht="15.75">
      <c r="B140" s="2"/>
      <c r="C140" s="256">
        <f>Temperaturverlauf!J112</f>
        <v>70.2</v>
      </c>
      <c r="D140" s="253">
        <f>Temperaturverlauf!I112</f>
        <v>1</v>
      </c>
      <c r="E140" s="28">
        <f t="shared" si="7"/>
        <v>1694.2366551579885</v>
      </c>
      <c r="F140" s="23">
        <f t="shared" si="6"/>
        <v>2.5380161543010781E-3</v>
      </c>
      <c r="G140" s="276">
        <f t="shared" si="4"/>
        <v>2.5380161543010781E-3</v>
      </c>
      <c r="H140">
        <f t="shared" si="5"/>
        <v>2.5380161543010781E-3</v>
      </c>
      <c r="I140" s="176"/>
      <c r="J140" s="176"/>
      <c r="K140" s="176"/>
      <c r="L140" s="176"/>
      <c r="M140" s="176"/>
      <c r="N140" s="176"/>
      <c r="O140" s="176"/>
      <c r="P140" s="176"/>
      <c r="Q140" s="176"/>
      <c r="R140" s="176"/>
      <c r="S140" s="176"/>
      <c r="T140" s="176"/>
      <c r="U140" s="176"/>
      <c r="V140" s="176"/>
    </row>
    <row r="141" spans="2:22" ht="15.75">
      <c r="B141" s="2"/>
      <c r="C141" s="256">
        <f>Temperaturverlauf!J113</f>
        <v>69</v>
      </c>
      <c r="D141" s="253">
        <f>Temperaturverlauf!I113</f>
        <v>1</v>
      </c>
      <c r="E141" s="28">
        <f t="shared" si="7"/>
        <v>2311.029739473764</v>
      </c>
      <c r="F141" s="23">
        <f t="shared" si="6"/>
        <v>1.8606424342159857E-3</v>
      </c>
      <c r="G141" s="276">
        <f t="shared" si="4"/>
        <v>1.8606424342159857E-3</v>
      </c>
      <c r="H141">
        <f t="shared" si="5"/>
        <v>1.8606424342159857E-3</v>
      </c>
      <c r="I141" s="176"/>
      <c r="J141" s="176"/>
      <c r="K141" s="176"/>
      <c r="L141" s="176"/>
      <c r="M141" s="176"/>
      <c r="N141" s="176"/>
      <c r="O141" s="176"/>
      <c r="P141" s="176"/>
      <c r="Q141" s="176"/>
      <c r="R141" s="176"/>
      <c r="S141" s="176"/>
      <c r="T141" s="176"/>
      <c r="U141" s="176"/>
      <c r="V141" s="176"/>
    </row>
    <row r="142" spans="2:22" ht="15.75">
      <c r="B142" s="2"/>
      <c r="C142" s="256">
        <f>Temperaturverlauf!J114</f>
        <v>68</v>
      </c>
      <c r="D142" s="253">
        <f>Temperaturverlauf!I114</f>
        <v>1</v>
      </c>
      <c r="E142" s="28">
        <f t="shared" si="7"/>
        <v>2993.4022777862642</v>
      </c>
      <c r="F142" s="23">
        <f t="shared" si="6"/>
        <v>1.4364925262166952E-3</v>
      </c>
      <c r="G142" s="276">
        <f t="shared" si="4"/>
        <v>1.4364925262166952E-3</v>
      </c>
      <c r="H142">
        <f t="shared" si="5"/>
        <v>1.4364925262166952E-3</v>
      </c>
      <c r="I142" s="176"/>
      <c r="J142" s="176"/>
      <c r="K142" s="176"/>
      <c r="L142" s="176"/>
      <c r="M142" s="176"/>
      <c r="N142" s="176"/>
      <c r="O142" s="176"/>
      <c r="P142" s="176"/>
      <c r="Q142" s="176"/>
      <c r="R142" s="176"/>
      <c r="S142" s="176"/>
      <c r="T142" s="176"/>
      <c r="U142" s="176"/>
      <c r="V142" s="176"/>
    </row>
    <row r="143" spans="2:22" ht="15.75">
      <c r="B143" s="2"/>
      <c r="C143" s="256">
        <f>Temperaturverlauf!J115</f>
        <v>66.900000000000006</v>
      </c>
      <c r="D143" s="253">
        <f>Temperaturverlauf!I115</f>
        <v>1</v>
      </c>
      <c r="E143" s="28">
        <f t="shared" si="7"/>
        <v>3978.8777009520809</v>
      </c>
      <c r="F143" s="23">
        <f t="shared" si="6"/>
        <v>1.0807067528039577E-3</v>
      </c>
      <c r="G143" s="276">
        <f t="shared" si="4"/>
        <v>1.0807067528039577E-3</v>
      </c>
      <c r="H143">
        <f t="shared" si="5"/>
        <v>1.0807067528039577E-3</v>
      </c>
      <c r="I143" s="176"/>
      <c r="J143" s="176"/>
      <c r="K143" s="176"/>
      <c r="L143" s="176"/>
      <c r="M143" s="176"/>
      <c r="N143" s="176"/>
      <c r="O143" s="176"/>
      <c r="P143" s="176"/>
      <c r="Q143" s="176"/>
      <c r="R143" s="176"/>
      <c r="S143" s="176"/>
      <c r="T143" s="176"/>
      <c r="U143" s="176"/>
      <c r="V143" s="176"/>
    </row>
    <row r="144" spans="2:22" ht="15.75">
      <c r="B144" s="2"/>
      <c r="C144" s="256">
        <f>Temperaturverlauf!J116</f>
        <v>65.7</v>
      </c>
      <c r="D144" s="253">
        <f>Temperaturverlauf!I116</f>
        <v>1</v>
      </c>
      <c r="E144" s="28">
        <f t="shared" si="7"/>
        <v>5427.4027590152637</v>
      </c>
      <c r="F144" s="23">
        <f t="shared" si="6"/>
        <v>7.9227582527525238E-4</v>
      </c>
      <c r="G144" s="276">
        <f t="shared" si="4"/>
        <v>7.9227582527525238E-4</v>
      </c>
      <c r="H144">
        <f t="shared" si="5"/>
        <v>7.9227582527525238E-4</v>
      </c>
      <c r="I144" s="176"/>
      <c r="J144" s="176"/>
      <c r="K144" s="176"/>
      <c r="L144" s="176"/>
      <c r="M144" s="176"/>
      <c r="N144" s="176"/>
      <c r="O144" s="176"/>
      <c r="P144" s="176"/>
      <c r="Q144" s="176"/>
      <c r="R144" s="176"/>
      <c r="S144" s="176"/>
      <c r="T144" s="176"/>
      <c r="U144" s="176"/>
      <c r="V144" s="176"/>
    </row>
    <row r="145" spans="2:22" ht="15.75">
      <c r="B145" s="2"/>
      <c r="C145" s="256">
        <f>Temperaturverlauf!J117</f>
        <v>64.7</v>
      </c>
      <c r="D145" s="253">
        <f>Temperaturverlauf!I117</f>
        <v>1</v>
      </c>
      <c r="E145" s="28">
        <f t="shared" si="7"/>
        <v>7029.9397293775901</v>
      </c>
      <c r="F145" s="23">
        <f t="shared" si="6"/>
        <v>6.1166953992942822E-4</v>
      </c>
      <c r="G145" s="276">
        <f t="shared" si="4"/>
        <v>6.1166953992942822E-4</v>
      </c>
      <c r="H145">
        <f t="shared" si="5"/>
        <v>6.1166953992942822E-4</v>
      </c>
      <c r="I145" s="176"/>
      <c r="J145" s="176"/>
      <c r="K145" s="176"/>
      <c r="L145" s="176"/>
      <c r="M145" s="176"/>
      <c r="N145" s="176"/>
      <c r="O145" s="176"/>
      <c r="P145" s="176"/>
      <c r="Q145" s="176"/>
      <c r="R145" s="176"/>
      <c r="S145" s="176"/>
      <c r="T145" s="176"/>
      <c r="U145" s="176"/>
      <c r="V145" s="176"/>
    </row>
    <row r="146" spans="2:22" ht="15.75">
      <c r="B146" s="2"/>
      <c r="C146" s="256">
        <f>Temperaturverlauf!J118</f>
        <v>63.7</v>
      </c>
      <c r="D146" s="253">
        <f>Temperaturverlauf!I118</f>
        <v>1</v>
      </c>
      <c r="E146" s="28">
        <f t="shared" si="7"/>
        <v>9105.6541762248144</v>
      </c>
      <c r="F146" s="23">
        <f t="shared" si="6"/>
        <v>4.7223405554182502E-4</v>
      </c>
      <c r="G146" s="276">
        <f t="shared" si="4"/>
        <v>4.7223405554182502E-4</v>
      </c>
      <c r="H146">
        <f t="shared" si="5"/>
        <v>4.7223405554182502E-4</v>
      </c>
      <c r="I146" s="176"/>
      <c r="J146" s="176"/>
      <c r="K146" s="176"/>
      <c r="L146" s="176"/>
      <c r="M146" s="176"/>
      <c r="N146" s="176"/>
      <c r="O146" s="176"/>
      <c r="P146" s="176"/>
      <c r="Q146" s="176"/>
      <c r="R146" s="176"/>
      <c r="S146" s="176"/>
      <c r="T146" s="176"/>
      <c r="U146" s="176"/>
      <c r="V146" s="176"/>
    </row>
    <row r="147" spans="2:22" ht="15.75">
      <c r="B147" s="2"/>
      <c r="C147" s="256">
        <f>Temperaturverlauf!J119</f>
        <v>62.8</v>
      </c>
      <c r="D147" s="253">
        <f>Temperaturverlauf!I119</f>
        <v>1</v>
      </c>
      <c r="E147" s="28">
        <f t="shared" si="7"/>
        <v>11493.03548806547</v>
      </c>
      <c r="F147" s="23">
        <f t="shared" si="6"/>
        <v>3.74139626077478E-4</v>
      </c>
      <c r="G147" s="276">
        <f t="shared" si="4"/>
        <v>3.74139626077478E-4</v>
      </c>
      <c r="H147">
        <f t="shared" si="5"/>
        <v>3.74139626077478E-4</v>
      </c>
      <c r="I147" s="176"/>
      <c r="J147" s="176"/>
      <c r="K147" s="176"/>
      <c r="L147" s="176"/>
      <c r="M147" s="176"/>
      <c r="N147" s="176"/>
      <c r="O147" s="176"/>
      <c r="P147" s="176"/>
      <c r="Q147" s="176"/>
      <c r="R147" s="176"/>
      <c r="S147" s="176"/>
      <c r="T147" s="176"/>
      <c r="U147" s="176"/>
      <c r="V147" s="176"/>
    </row>
    <row r="148" spans="2:22" ht="15.75">
      <c r="B148" s="2"/>
      <c r="C148" s="256">
        <f>Temperaturverlauf!J120</f>
        <v>61.8</v>
      </c>
      <c r="D148" s="253">
        <f>Temperaturverlauf!I120</f>
        <v>1</v>
      </c>
      <c r="E148" s="28">
        <f t="shared" si="7"/>
        <v>14886.558152422323</v>
      </c>
      <c r="F148" s="23">
        <f t="shared" si="6"/>
        <v>2.888511874922753E-4</v>
      </c>
      <c r="G148" s="276">
        <f t="shared" si="4"/>
        <v>2.888511874922753E-4</v>
      </c>
      <c r="H148">
        <f t="shared" si="5"/>
        <v>2.888511874922753E-4</v>
      </c>
      <c r="I148" s="176"/>
      <c r="J148" s="176"/>
      <c r="K148" s="176"/>
      <c r="L148" s="176"/>
      <c r="M148" s="176"/>
      <c r="N148" s="176"/>
      <c r="O148" s="176"/>
      <c r="P148" s="176"/>
      <c r="Q148" s="176"/>
      <c r="R148" s="176"/>
      <c r="S148" s="176"/>
      <c r="T148" s="176"/>
      <c r="U148" s="176"/>
      <c r="V148" s="176"/>
    </row>
    <row r="149" spans="2:22" ht="15.75">
      <c r="B149" s="2"/>
      <c r="C149" s="256">
        <f>Temperaturverlauf!J121</f>
        <v>60.9</v>
      </c>
      <c r="D149" s="253">
        <f>Temperaturverlauf!I121</f>
        <v>1</v>
      </c>
      <c r="E149" s="28">
        <f t="shared" si="7"/>
        <v>18789.615532255371</v>
      </c>
      <c r="F149" s="23">
        <f t="shared" si="6"/>
        <v>2.2884981295217903E-4</v>
      </c>
      <c r="G149" s="276">
        <f t="shared" si="4"/>
        <v>2.2884981295217903E-4</v>
      </c>
      <c r="H149">
        <f t="shared" si="5"/>
        <v>2.2884981295217903E-4</v>
      </c>
      <c r="I149" s="176"/>
      <c r="J149" s="176"/>
      <c r="K149" s="176"/>
      <c r="L149" s="176"/>
      <c r="M149" s="176"/>
      <c r="N149" s="176"/>
      <c r="O149" s="176"/>
      <c r="P149" s="176"/>
      <c r="Q149" s="176"/>
      <c r="R149" s="176"/>
      <c r="S149" s="176"/>
      <c r="T149" s="176"/>
      <c r="U149" s="176"/>
      <c r="V149" s="176"/>
    </row>
    <row r="150" spans="2:22" ht="15.75">
      <c r="B150" s="2"/>
      <c r="C150" s="256">
        <f>Temperaturverlauf!J122</f>
        <v>60</v>
      </c>
      <c r="D150" s="253">
        <f>Temperaturverlauf!I122</f>
        <v>1</v>
      </c>
      <c r="E150" s="28">
        <f t="shared" si="7"/>
        <v>23716.00260013928</v>
      </c>
      <c r="F150" s="23">
        <f t="shared" si="6"/>
        <v>1.8131217442077471E-4</v>
      </c>
      <c r="G150" s="276">
        <f t="shared" si="4"/>
        <v>1.8131217442077471E-4</v>
      </c>
      <c r="H150">
        <f t="shared" si="5"/>
        <v>1.8131217442077471E-4</v>
      </c>
      <c r="I150" s="176"/>
      <c r="J150" s="176"/>
      <c r="K150" s="176"/>
      <c r="L150" s="176"/>
      <c r="M150" s="176"/>
      <c r="N150" s="176"/>
      <c r="O150" s="176"/>
      <c r="P150" s="176"/>
      <c r="Q150" s="176"/>
      <c r="R150" s="176"/>
      <c r="S150" s="176"/>
      <c r="T150" s="176"/>
      <c r="U150" s="176"/>
      <c r="V150" s="176"/>
    </row>
    <row r="151" spans="2:22" ht="15.75">
      <c r="B151" s="2"/>
      <c r="C151" s="256" t="e">
        <f>Temperaturverlauf!J123</f>
        <v>#N/A</v>
      </c>
      <c r="D151" s="253">
        <f>Temperaturverlauf!I123</f>
        <v>0</v>
      </c>
      <c r="E151" s="28" t="str">
        <f t="shared" si="7"/>
        <v/>
      </c>
      <c r="F151" s="23" t="str">
        <f t="shared" si="6"/>
        <v/>
      </c>
      <c r="G151" s="276" t="e">
        <f t="shared" si="4"/>
        <v>#N/A</v>
      </c>
      <c r="H151">
        <f t="shared" si="5"/>
        <v>0</v>
      </c>
      <c r="I151" s="176"/>
      <c r="J151" s="176"/>
      <c r="K151" s="176"/>
      <c r="L151" s="176"/>
      <c r="M151" s="176"/>
      <c r="N151" s="176"/>
      <c r="O151" s="176"/>
      <c r="P151" s="176"/>
      <c r="Q151" s="176"/>
      <c r="R151" s="176"/>
      <c r="S151" s="176"/>
      <c r="T151" s="176"/>
      <c r="U151" s="176"/>
      <c r="V151" s="176"/>
    </row>
    <row r="152" spans="2:22" ht="15.75">
      <c r="B152" s="2"/>
      <c r="C152" s="256" t="e">
        <f>Temperaturverlauf!J124</f>
        <v>#N/A</v>
      </c>
      <c r="D152" s="253">
        <f>Temperaturverlauf!I124</f>
        <v>0</v>
      </c>
      <c r="E152" s="28" t="str">
        <f t="shared" si="7"/>
        <v/>
      </c>
      <c r="F152" s="23" t="str">
        <f t="shared" si="6"/>
        <v/>
      </c>
      <c r="G152" s="276" t="e">
        <f t="shared" si="4"/>
        <v>#N/A</v>
      </c>
      <c r="H152">
        <f t="shared" si="5"/>
        <v>0</v>
      </c>
      <c r="I152" s="176"/>
      <c r="J152" s="176"/>
      <c r="K152" s="176"/>
      <c r="L152" s="176"/>
      <c r="M152" s="176"/>
      <c r="N152" s="176"/>
      <c r="O152" s="176"/>
      <c r="P152" s="176"/>
      <c r="Q152" s="176"/>
      <c r="R152" s="176"/>
      <c r="S152" s="176"/>
      <c r="T152" s="176"/>
      <c r="U152" s="176"/>
      <c r="V152" s="176"/>
    </row>
    <row r="153" spans="2:22" ht="15.75">
      <c r="B153" s="2"/>
      <c r="C153" s="256" t="e">
        <f>Temperaturverlauf!J125</f>
        <v>#N/A</v>
      </c>
      <c r="D153" s="253">
        <f>Temperaturverlauf!I125</f>
        <v>0</v>
      </c>
      <c r="E153" s="28" t="str">
        <f t="shared" si="7"/>
        <v/>
      </c>
      <c r="F153" s="23" t="str">
        <f t="shared" si="6"/>
        <v/>
      </c>
      <c r="G153" s="276" t="e">
        <f t="shared" si="4"/>
        <v>#N/A</v>
      </c>
      <c r="H153">
        <f t="shared" si="5"/>
        <v>0</v>
      </c>
      <c r="I153" s="176"/>
      <c r="J153" s="176"/>
      <c r="K153" s="176"/>
      <c r="L153" s="176"/>
      <c r="M153" s="176"/>
      <c r="N153" s="176"/>
      <c r="O153" s="176"/>
      <c r="P153" s="176"/>
      <c r="Q153" s="176"/>
      <c r="R153" s="176"/>
      <c r="S153" s="176"/>
      <c r="T153" s="176"/>
      <c r="U153" s="176"/>
      <c r="V153" s="176"/>
    </row>
    <row r="154" spans="2:22" ht="15.75">
      <c r="B154" s="2"/>
      <c r="C154" s="256" t="e">
        <f>Temperaturverlauf!J126</f>
        <v>#N/A</v>
      </c>
      <c r="D154" s="253">
        <f>Temperaturverlauf!I126</f>
        <v>0</v>
      </c>
      <c r="E154" s="28" t="str">
        <f t="shared" si="7"/>
        <v/>
      </c>
      <c r="F154" s="23" t="str">
        <f t="shared" si="6"/>
        <v/>
      </c>
      <c r="G154" s="276" t="e">
        <f t="shared" si="4"/>
        <v>#N/A</v>
      </c>
      <c r="H154">
        <f t="shared" si="5"/>
        <v>0</v>
      </c>
      <c r="I154" s="176"/>
      <c r="J154" s="176"/>
      <c r="K154" s="176"/>
      <c r="L154" s="176"/>
      <c r="M154" s="176"/>
      <c r="N154" s="176"/>
      <c r="O154" s="176"/>
      <c r="P154" s="176"/>
      <c r="Q154" s="176"/>
      <c r="R154" s="176"/>
      <c r="S154" s="176"/>
      <c r="T154" s="176"/>
      <c r="U154" s="176"/>
      <c r="V154" s="176"/>
    </row>
    <row r="155" spans="2:22" ht="15.75">
      <c r="B155" s="2"/>
      <c r="C155" s="256" t="e">
        <f>Temperaturverlauf!J127</f>
        <v>#N/A</v>
      </c>
      <c r="D155" s="253">
        <f>Temperaturverlauf!I127</f>
        <v>0</v>
      </c>
      <c r="E155" s="28" t="str">
        <f t="shared" si="7"/>
        <v/>
      </c>
      <c r="F155" s="23" t="str">
        <f t="shared" si="6"/>
        <v/>
      </c>
      <c r="G155" s="276" t="e">
        <f t="shared" si="4"/>
        <v>#N/A</v>
      </c>
      <c r="H155">
        <f t="shared" si="5"/>
        <v>0</v>
      </c>
      <c r="I155" s="176"/>
      <c r="J155" s="176"/>
      <c r="K155" s="176"/>
      <c r="L155" s="176"/>
      <c r="M155" s="176"/>
      <c r="N155" s="176"/>
      <c r="O155" s="176"/>
      <c r="P155" s="176"/>
      <c r="Q155" s="176"/>
      <c r="R155" s="176"/>
      <c r="S155" s="176"/>
      <c r="T155" s="176"/>
      <c r="U155" s="176"/>
      <c r="V155" s="176"/>
    </row>
    <row r="156" spans="2:22" ht="15.75">
      <c r="B156" s="2"/>
      <c r="C156" s="256" t="e">
        <f>Temperaturverlauf!J128</f>
        <v>#N/A</v>
      </c>
      <c r="D156" s="253">
        <f>Temperaturverlauf!I128</f>
        <v>0</v>
      </c>
      <c r="E156" s="28" t="str">
        <f t="shared" si="7"/>
        <v/>
      </c>
      <c r="F156" s="23" t="str">
        <f t="shared" si="6"/>
        <v/>
      </c>
      <c r="G156" s="276" t="e">
        <f t="shared" si="4"/>
        <v>#N/A</v>
      </c>
      <c r="H156">
        <f t="shared" si="5"/>
        <v>0</v>
      </c>
      <c r="I156" s="176"/>
      <c r="J156" s="176"/>
      <c r="K156" s="176"/>
      <c r="L156" s="176"/>
      <c r="M156" s="176"/>
      <c r="N156" s="176"/>
      <c r="O156" s="176"/>
      <c r="P156" s="176"/>
      <c r="Q156" s="176"/>
      <c r="R156" s="176"/>
      <c r="S156" s="176"/>
      <c r="T156" s="176"/>
      <c r="U156" s="176"/>
      <c r="V156" s="176"/>
    </row>
    <row r="157" spans="2:22" ht="15.75">
      <c r="B157" s="2"/>
      <c r="C157" s="256" t="e">
        <f>Temperaturverlauf!J129</f>
        <v>#N/A</v>
      </c>
      <c r="D157" s="253">
        <f>Temperaturverlauf!I129</f>
        <v>0</v>
      </c>
      <c r="E157" s="28" t="str">
        <f t="shared" si="7"/>
        <v/>
      </c>
      <c r="F157" s="23" t="str">
        <f t="shared" si="6"/>
        <v/>
      </c>
      <c r="G157" s="276" t="e">
        <f t="shared" si="4"/>
        <v>#N/A</v>
      </c>
      <c r="H157">
        <f t="shared" si="5"/>
        <v>0</v>
      </c>
      <c r="I157" s="176"/>
      <c r="J157" s="176"/>
      <c r="K157" s="176"/>
      <c r="L157" s="176"/>
      <c r="M157" s="176"/>
      <c r="N157" s="176"/>
      <c r="O157" s="176"/>
      <c r="P157" s="176"/>
      <c r="Q157" s="176"/>
      <c r="R157" s="176"/>
      <c r="S157" s="176"/>
      <c r="T157" s="176"/>
      <c r="U157" s="176"/>
      <c r="V157" s="176"/>
    </row>
    <row r="158" spans="2:22" ht="15.75">
      <c r="B158" s="2"/>
      <c r="C158" s="256" t="e">
        <f>Temperaturverlauf!J130</f>
        <v>#N/A</v>
      </c>
      <c r="D158" s="253">
        <f>Temperaturverlauf!I130</f>
        <v>0</v>
      </c>
      <c r="E158" s="28" t="str">
        <f t="shared" si="7"/>
        <v/>
      </c>
      <c r="F158" s="23" t="str">
        <f t="shared" si="6"/>
        <v/>
      </c>
      <c r="G158" s="276" t="e">
        <f t="shared" si="4"/>
        <v>#N/A</v>
      </c>
      <c r="H158">
        <f t="shared" si="5"/>
        <v>0</v>
      </c>
      <c r="I158" s="176"/>
      <c r="J158" s="176"/>
      <c r="K158" s="176"/>
      <c r="L158" s="176"/>
      <c r="M158" s="176"/>
      <c r="N158" s="176"/>
      <c r="O158" s="176"/>
      <c r="P158" s="176"/>
      <c r="Q158" s="176"/>
      <c r="R158" s="176"/>
      <c r="S158" s="176"/>
      <c r="T158" s="176"/>
      <c r="U158" s="176"/>
      <c r="V158" s="176"/>
    </row>
    <row r="159" spans="2:22" ht="15.75">
      <c r="B159" s="2"/>
      <c r="C159" s="256" t="e">
        <f>Temperaturverlauf!J131</f>
        <v>#N/A</v>
      </c>
      <c r="D159" s="253">
        <f>Temperaturverlauf!I131</f>
        <v>0</v>
      </c>
      <c r="E159" s="28" t="str">
        <f t="shared" si="7"/>
        <v/>
      </c>
      <c r="F159" s="23" t="str">
        <f t="shared" si="6"/>
        <v/>
      </c>
      <c r="G159" s="276" t="e">
        <f t="shared" si="4"/>
        <v>#N/A</v>
      </c>
      <c r="H159">
        <f t="shared" si="5"/>
        <v>0</v>
      </c>
      <c r="I159" s="176"/>
      <c r="J159" s="176"/>
      <c r="K159" s="176"/>
      <c r="L159" s="176"/>
      <c r="M159" s="176"/>
      <c r="N159" s="176"/>
      <c r="O159" s="176"/>
      <c r="P159" s="176"/>
      <c r="Q159" s="176"/>
      <c r="R159" s="176"/>
      <c r="S159" s="176"/>
      <c r="T159" s="176"/>
      <c r="U159" s="176"/>
      <c r="V159" s="176"/>
    </row>
    <row r="160" spans="2:22" ht="15.75">
      <c r="B160" s="2"/>
      <c r="C160" s="256" t="e">
        <f>Temperaturverlauf!J132</f>
        <v>#N/A</v>
      </c>
      <c r="D160" s="253">
        <f>Temperaturverlauf!I132</f>
        <v>0</v>
      </c>
      <c r="E160" s="28" t="str">
        <f t="shared" si="7"/>
        <v/>
      </c>
      <c r="F160" s="23" t="str">
        <f t="shared" si="6"/>
        <v/>
      </c>
      <c r="G160" s="276" t="e">
        <f t="shared" si="4"/>
        <v>#N/A</v>
      </c>
      <c r="H160">
        <f t="shared" si="5"/>
        <v>0</v>
      </c>
      <c r="I160" s="176"/>
      <c r="J160" s="176"/>
      <c r="K160" s="176"/>
      <c r="L160" s="176"/>
      <c r="M160" s="176"/>
      <c r="N160" s="176"/>
      <c r="O160" s="176"/>
      <c r="P160" s="176"/>
      <c r="Q160" s="176"/>
      <c r="R160" s="176"/>
      <c r="S160" s="176"/>
      <c r="T160" s="176"/>
      <c r="U160" s="176"/>
      <c r="V160" s="176"/>
    </row>
    <row r="161" spans="2:22" ht="15.75">
      <c r="B161" s="2"/>
      <c r="C161" s="256" t="e">
        <f>Temperaturverlauf!J133</f>
        <v>#N/A</v>
      </c>
      <c r="D161" s="253">
        <f>Temperaturverlauf!I133</f>
        <v>0</v>
      </c>
      <c r="E161" s="28" t="str">
        <f t="shared" si="7"/>
        <v/>
      </c>
      <c r="F161" s="23" t="str">
        <f t="shared" si="6"/>
        <v/>
      </c>
      <c r="G161" s="276" t="e">
        <f t="shared" si="4"/>
        <v>#N/A</v>
      </c>
      <c r="H161">
        <f t="shared" si="5"/>
        <v>0</v>
      </c>
      <c r="I161" s="176"/>
      <c r="J161" s="176"/>
      <c r="K161" s="176"/>
      <c r="L161" s="176"/>
      <c r="M161" s="176"/>
      <c r="N161" s="176"/>
      <c r="O161" s="176"/>
      <c r="P161" s="176"/>
      <c r="Q161" s="176"/>
      <c r="R161" s="176"/>
      <c r="S161" s="176"/>
      <c r="T161" s="176"/>
      <c r="U161" s="176"/>
      <c r="V161" s="176"/>
    </row>
    <row r="162" spans="2:22" ht="15.75">
      <c r="B162" s="2"/>
      <c r="C162" s="256" t="e">
        <f>Temperaturverlauf!J134</f>
        <v>#N/A</v>
      </c>
      <c r="D162" s="253">
        <f>Temperaturverlauf!I134</f>
        <v>0</v>
      </c>
      <c r="E162" s="28" t="str">
        <f t="shared" si="7"/>
        <v/>
      </c>
      <c r="F162" s="23" t="str">
        <f t="shared" si="6"/>
        <v/>
      </c>
      <c r="G162" s="276" t="e">
        <f t="shared" si="4"/>
        <v>#N/A</v>
      </c>
      <c r="H162">
        <f t="shared" si="5"/>
        <v>0</v>
      </c>
      <c r="I162" s="176"/>
      <c r="J162" s="176"/>
      <c r="K162" s="176"/>
      <c r="L162" s="176"/>
      <c r="M162" s="176"/>
      <c r="N162" s="176"/>
      <c r="O162" s="176"/>
      <c r="P162" s="176"/>
      <c r="Q162" s="176"/>
      <c r="R162" s="176"/>
      <c r="S162" s="176"/>
      <c r="T162" s="176"/>
      <c r="U162" s="176"/>
      <c r="V162" s="176"/>
    </row>
    <row r="163" spans="2:22" ht="15.75">
      <c r="B163" s="2"/>
      <c r="C163" s="256" t="e">
        <f>Temperaturverlauf!J135</f>
        <v>#N/A</v>
      </c>
      <c r="D163" s="253">
        <f>Temperaturverlauf!I135</f>
        <v>0</v>
      </c>
      <c r="E163" s="28" t="str">
        <f t="shared" si="7"/>
        <v/>
      </c>
      <c r="F163" s="23" t="str">
        <f t="shared" si="6"/>
        <v/>
      </c>
      <c r="G163" s="276" t="e">
        <f t="shared" si="4"/>
        <v>#N/A</v>
      </c>
      <c r="H163">
        <f t="shared" si="5"/>
        <v>0</v>
      </c>
      <c r="I163" s="176"/>
      <c r="J163" s="176"/>
      <c r="K163" s="176"/>
      <c r="L163" s="176"/>
      <c r="M163" s="176"/>
      <c r="N163" s="176"/>
      <c r="O163" s="176"/>
      <c r="P163" s="176"/>
      <c r="Q163" s="176"/>
      <c r="R163" s="176"/>
      <c r="S163" s="176"/>
      <c r="T163" s="176"/>
      <c r="U163" s="176"/>
      <c r="V163" s="176"/>
    </row>
    <row r="164" spans="2:22" ht="15.75">
      <c r="B164" s="2"/>
      <c r="C164" s="256" t="e">
        <f>Temperaturverlauf!J136</f>
        <v>#N/A</v>
      </c>
      <c r="D164" s="253">
        <f>Temperaturverlauf!I136</f>
        <v>0</v>
      </c>
      <c r="E164" s="28" t="str">
        <f t="shared" si="7"/>
        <v/>
      </c>
      <c r="F164" s="23" t="str">
        <f t="shared" si="6"/>
        <v/>
      </c>
      <c r="G164" s="276" t="e">
        <f t="shared" si="4"/>
        <v>#N/A</v>
      </c>
      <c r="H164">
        <f t="shared" si="5"/>
        <v>0</v>
      </c>
      <c r="I164" s="176"/>
      <c r="J164" s="176"/>
      <c r="K164" s="176"/>
      <c r="L164" s="176"/>
      <c r="M164" s="176"/>
      <c r="N164" s="176"/>
      <c r="O164" s="176"/>
      <c r="P164" s="176"/>
      <c r="Q164" s="176"/>
      <c r="R164" s="176"/>
      <c r="S164" s="176"/>
      <c r="T164" s="176"/>
      <c r="U164" s="176"/>
      <c r="V164" s="176"/>
    </row>
    <row r="165" spans="2:22" ht="15.75">
      <c r="B165" s="2"/>
      <c r="C165" s="256" t="e">
        <f>Temperaturverlauf!J137</f>
        <v>#N/A</v>
      </c>
      <c r="D165" s="253">
        <f>Temperaturverlauf!I137</f>
        <v>0</v>
      </c>
      <c r="E165" s="28" t="str">
        <f t="shared" si="7"/>
        <v/>
      </c>
      <c r="F165" s="23" t="str">
        <f t="shared" si="6"/>
        <v/>
      </c>
      <c r="G165" s="276" t="e">
        <f t="shared" si="4"/>
        <v>#N/A</v>
      </c>
      <c r="H165">
        <f t="shared" si="5"/>
        <v>0</v>
      </c>
      <c r="I165" s="176"/>
      <c r="J165" s="176"/>
      <c r="K165" s="176"/>
      <c r="L165" s="176"/>
      <c r="M165" s="176"/>
      <c r="N165" s="176"/>
      <c r="O165" s="176"/>
      <c r="P165" s="176"/>
      <c r="Q165" s="176"/>
      <c r="R165" s="176"/>
      <c r="S165" s="176"/>
      <c r="T165" s="176"/>
      <c r="U165" s="176"/>
      <c r="V165" s="176"/>
    </row>
    <row r="166" spans="2:22" ht="15.75">
      <c r="B166" s="2"/>
      <c r="C166" s="256" t="e">
        <f>Temperaturverlauf!J138</f>
        <v>#N/A</v>
      </c>
      <c r="D166" s="253">
        <f>Temperaturverlauf!I138</f>
        <v>0</v>
      </c>
      <c r="E166" s="28" t="str">
        <f t="shared" si="7"/>
        <v/>
      </c>
      <c r="F166" s="23" t="str">
        <f t="shared" si="6"/>
        <v/>
      </c>
      <c r="G166" s="276" t="e">
        <f t="shared" si="4"/>
        <v>#N/A</v>
      </c>
      <c r="H166">
        <f t="shared" si="5"/>
        <v>0</v>
      </c>
      <c r="I166" s="176"/>
      <c r="J166" s="176"/>
      <c r="K166" s="176"/>
      <c r="L166" s="176"/>
      <c r="M166" s="176"/>
      <c r="N166" s="176"/>
      <c r="O166" s="176"/>
      <c r="P166" s="176"/>
      <c r="Q166" s="176"/>
      <c r="R166" s="176"/>
      <c r="S166" s="176"/>
      <c r="T166" s="176"/>
      <c r="U166" s="176"/>
      <c r="V166" s="176"/>
    </row>
    <row r="167" spans="2:22" ht="15.75">
      <c r="B167" s="2"/>
      <c r="C167" s="256" t="e">
        <f>Temperaturverlauf!J139</f>
        <v>#N/A</v>
      </c>
      <c r="D167" s="253">
        <f>Temperaturverlauf!I139</f>
        <v>0</v>
      </c>
      <c r="E167" s="28" t="str">
        <f t="shared" si="7"/>
        <v/>
      </c>
      <c r="F167" s="23" t="str">
        <f t="shared" si="6"/>
        <v/>
      </c>
      <c r="G167" s="276" t="e">
        <f t="shared" si="4"/>
        <v>#N/A</v>
      </c>
      <c r="H167">
        <f t="shared" si="5"/>
        <v>0</v>
      </c>
      <c r="I167" s="176"/>
      <c r="J167" s="176"/>
      <c r="K167" s="176"/>
      <c r="L167" s="176"/>
      <c r="M167" s="176"/>
      <c r="N167" s="176"/>
      <c r="O167" s="176"/>
      <c r="P167" s="176"/>
      <c r="Q167" s="176"/>
      <c r="R167" s="176"/>
      <c r="S167" s="176"/>
      <c r="T167" s="176"/>
      <c r="U167" s="176"/>
      <c r="V167" s="176"/>
    </row>
    <row r="168" spans="2:22" ht="15.75">
      <c r="B168" s="2"/>
      <c r="C168" s="256" t="e">
        <f>Temperaturverlauf!J140</f>
        <v>#N/A</v>
      </c>
      <c r="D168" s="253">
        <f>Temperaturverlauf!I140</f>
        <v>0</v>
      </c>
      <c r="E168" s="28" t="str">
        <f t="shared" si="7"/>
        <v/>
      </c>
      <c r="F168" s="23" t="str">
        <f t="shared" si="6"/>
        <v/>
      </c>
      <c r="G168" s="276" t="e">
        <f t="shared" si="4"/>
        <v>#N/A</v>
      </c>
      <c r="H168">
        <f t="shared" si="5"/>
        <v>0</v>
      </c>
      <c r="I168" s="176"/>
      <c r="J168" s="176"/>
      <c r="K168" s="176"/>
      <c r="L168" s="176"/>
      <c r="M168" s="176"/>
      <c r="N168" s="176"/>
      <c r="O168" s="176"/>
      <c r="P168" s="176"/>
      <c r="Q168" s="176"/>
      <c r="R168" s="176"/>
      <c r="S168" s="176"/>
      <c r="T168" s="176"/>
      <c r="U168" s="176"/>
      <c r="V168" s="176"/>
    </row>
    <row r="169" spans="2:22" ht="15.75">
      <c r="B169" s="2"/>
      <c r="C169" s="256" t="e">
        <f>Temperaturverlauf!J141</f>
        <v>#N/A</v>
      </c>
      <c r="D169" s="253">
        <f>Temperaturverlauf!I141</f>
        <v>0</v>
      </c>
      <c r="E169" s="28" t="str">
        <f t="shared" si="7"/>
        <v/>
      </c>
      <c r="F169" s="23" t="str">
        <f t="shared" si="6"/>
        <v/>
      </c>
      <c r="G169" s="276" t="e">
        <f t="shared" si="4"/>
        <v>#N/A</v>
      </c>
      <c r="H169">
        <f t="shared" si="5"/>
        <v>0</v>
      </c>
      <c r="I169" s="176"/>
      <c r="J169" s="176"/>
      <c r="K169" s="176"/>
      <c r="L169" s="176"/>
      <c r="M169" s="176"/>
      <c r="N169" s="176"/>
      <c r="O169" s="176"/>
      <c r="P169" s="176"/>
      <c r="Q169" s="176"/>
      <c r="R169" s="176"/>
      <c r="S169" s="176"/>
      <c r="T169" s="176"/>
      <c r="U169" s="176"/>
      <c r="V169" s="176"/>
    </row>
    <row r="170" spans="2:22" ht="15.75">
      <c r="B170" s="2"/>
      <c r="C170" s="256" t="e">
        <f>Temperaturverlauf!J142</f>
        <v>#N/A</v>
      </c>
      <c r="D170" s="253">
        <f>Temperaturverlauf!I142</f>
        <v>0</v>
      </c>
      <c r="E170" s="28" t="str">
        <f t="shared" si="7"/>
        <v/>
      </c>
      <c r="F170" s="23" t="str">
        <f t="shared" si="6"/>
        <v/>
      </c>
      <c r="G170" s="276" t="e">
        <f t="shared" si="4"/>
        <v>#N/A</v>
      </c>
      <c r="H170">
        <f t="shared" si="5"/>
        <v>0</v>
      </c>
      <c r="I170" s="176"/>
      <c r="J170" s="176"/>
      <c r="K170" s="176"/>
      <c r="L170" s="176"/>
      <c r="M170" s="176"/>
      <c r="N170" s="176"/>
      <c r="O170" s="176"/>
      <c r="P170" s="176"/>
      <c r="Q170" s="176"/>
      <c r="R170" s="176"/>
      <c r="S170" s="176"/>
      <c r="T170" s="176"/>
      <c r="U170" s="176"/>
      <c r="V170" s="176"/>
    </row>
    <row r="171" spans="2:22" ht="15.75">
      <c r="B171" s="2"/>
      <c r="C171" s="256" t="e">
        <f>Temperaturverlauf!J143</f>
        <v>#N/A</v>
      </c>
      <c r="D171" s="253">
        <f>Temperaturverlauf!I143</f>
        <v>0</v>
      </c>
      <c r="E171" s="28" t="str">
        <f t="shared" si="7"/>
        <v/>
      </c>
      <c r="F171" s="23" t="str">
        <f t="shared" si="6"/>
        <v/>
      </c>
      <c r="G171" s="276" t="e">
        <f t="shared" si="4"/>
        <v>#N/A</v>
      </c>
      <c r="H171">
        <f t="shared" si="5"/>
        <v>0</v>
      </c>
      <c r="I171" s="176"/>
      <c r="J171" s="176"/>
      <c r="K171" s="176"/>
      <c r="L171" s="176"/>
      <c r="M171" s="176"/>
      <c r="N171" s="176"/>
      <c r="O171" s="176"/>
      <c r="P171" s="176"/>
      <c r="Q171" s="176"/>
      <c r="R171" s="176"/>
      <c r="S171" s="176"/>
      <c r="T171" s="176"/>
      <c r="U171" s="176"/>
      <c r="V171" s="176"/>
    </row>
    <row r="172" spans="2:22" ht="15.75">
      <c r="B172" s="2"/>
      <c r="C172" s="256" t="e">
        <f>Temperaturverlauf!J144</f>
        <v>#N/A</v>
      </c>
      <c r="D172" s="253">
        <f>Temperaturverlauf!I144</f>
        <v>0</v>
      </c>
      <c r="E172" s="28" t="str">
        <f t="shared" si="7"/>
        <v/>
      </c>
      <c r="F172" s="23" t="str">
        <f t="shared" si="6"/>
        <v/>
      </c>
      <c r="G172" s="276" t="e">
        <f t="shared" si="4"/>
        <v>#N/A</v>
      </c>
      <c r="H172">
        <f t="shared" si="5"/>
        <v>0</v>
      </c>
      <c r="I172" s="176"/>
      <c r="J172" s="176"/>
      <c r="K172" s="176"/>
      <c r="L172" s="176"/>
      <c r="M172" s="176"/>
      <c r="N172" s="176"/>
      <c r="O172" s="176"/>
      <c r="P172" s="176"/>
      <c r="Q172" s="176"/>
      <c r="R172" s="176"/>
      <c r="S172" s="176"/>
      <c r="T172" s="176"/>
      <c r="U172" s="176"/>
      <c r="V172" s="176"/>
    </row>
    <row r="173" spans="2:22" ht="15.75">
      <c r="B173" s="2"/>
      <c r="C173" s="256" t="e">
        <f>Temperaturverlauf!J145</f>
        <v>#N/A</v>
      </c>
      <c r="D173" s="253">
        <f>Temperaturverlauf!I145</f>
        <v>0</v>
      </c>
      <c r="E173" s="28" t="str">
        <f t="shared" si="7"/>
        <v/>
      </c>
      <c r="F173" s="23" t="str">
        <f t="shared" si="6"/>
        <v/>
      </c>
      <c r="G173" s="276" t="e">
        <f t="shared" si="4"/>
        <v>#N/A</v>
      </c>
      <c r="H173">
        <f t="shared" si="5"/>
        <v>0</v>
      </c>
      <c r="I173" s="176"/>
      <c r="J173" s="176"/>
      <c r="K173" s="176"/>
      <c r="L173" s="176"/>
      <c r="M173" s="176"/>
      <c r="N173" s="176"/>
      <c r="O173" s="176"/>
      <c r="P173" s="176"/>
      <c r="Q173" s="176"/>
      <c r="R173" s="176"/>
      <c r="S173" s="176"/>
      <c r="T173" s="176"/>
      <c r="U173" s="176"/>
      <c r="V173" s="176"/>
    </row>
    <row r="174" spans="2:22" ht="15.75">
      <c r="B174" s="2"/>
      <c r="C174" s="256" t="e">
        <f>Temperaturverlauf!J146</f>
        <v>#N/A</v>
      </c>
      <c r="D174" s="253">
        <f>Temperaturverlauf!I146</f>
        <v>0</v>
      </c>
      <c r="E174" s="28" t="str">
        <f t="shared" si="7"/>
        <v/>
      </c>
      <c r="F174" s="23" t="str">
        <f t="shared" si="6"/>
        <v/>
      </c>
      <c r="G174" s="276" t="e">
        <f t="shared" ref="G174:G237" si="8">IF(ISNUMBER(D174),10^((C174-$E$39)/$E$38)*D174,"")</f>
        <v>#N/A</v>
      </c>
      <c r="H174">
        <f t="shared" si="5"/>
        <v>0</v>
      </c>
      <c r="I174" s="176"/>
      <c r="J174" s="176"/>
      <c r="K174" s="176"/>
      <c r="L174" s="176"/>
      <c r="M174" s="176"/>
      <c r="N174" s="176"/>
      <c r="O174" s="176"/>
      <c r="P174" s="176"/>
      <c r="Q174" s="176"/>
      <c r="R174" s="176"/>
      <c r="S174" s="176"/>
      <c r="T174" s="176"/>
      <c r="U174" s="176"/>
      <c r="V174" s="176"/>
    </row>
    <row r="175" spans="2:22" ht="15.75">
      <c r="B175" s="2"/>
      <c r="C175" s="256" t="e">
        <f>Temperaturverlauf!J147</f>
        <v>#N/A</v>
      </c>
      <c r="D175" s="253">
        <f>Temperaturverlauf!I147</f>
        <v>0</v>
      </c>
      <c r="E175" s="28" t="str">
        <f t="shared" si="7"/>
        <v/>
      </c>
      <c r="F175" s="23" t="str">
        <f t="shared" si="6"/>
        <v/>
      </c>
      <c r="G175" s="276" t="e">
        <f t="shared" si="8"/>
        <v>#N/A</v>
      </c>
      <c r="H175">
        <f t="shared" ref="H175:H238" si="9">IF(ISNA(G175),0,G175)</f>
        <v>0</v>
      </c>
      <c r="I175" s="176"/>
      <c r="J175" s="176"/>
      <c r="K175" s="176"/>
      <c r="L175" s="176"/>
      <c r="M175" s="176"/>
      <c r="N175" s="176"/>
      <c r="O175" s="176"/>
      <c r="P175" s="176"/>
      <c r="Q175" s="176"/>
      <c r="R175" s="176"/>
      <c r="S175" s="176"/>
      <c r="T175" s="176"/>
      <c r="U175" s="176"/>
      <c r="V175" s="176"/>
    </row>
    <row r="176" spans="2:22" ht="15.75">
      <c r="B176" s="2"/>
      <c r="C176" s="256" t="e">
        <f>Temperaturverlauf!J148</f>
        <v>#N/A</v>
      </c>
      <c r="D176" s="253">
        <f>Temperaturverlauf!I148</f>
        <v>0</v>
      </c>
      <c r="E176" s="28" t="str">
        <f t="shared" si="7"/>
        <v/>
      </c>
      <c r="F176" s="23" t="str">
        <f t="shared" ref="F176:F239" si="10">IF(ISNUMBER(C176),10^((C176-$E$39)/$E$38),"")</f>
        <v/>
      </c>
      <c r="G176" s="276" t="e">
        <f t="shared" si="8"/>
        <v>#N/A</v>
      </c>
      <c r="H176">
        <f t="shared" si="9"/>
        <v>0</v>
      </c>
      <c r="I176" s="176"/>
      <c r="J176" s="176"/>
      <c r="K176" s="176"/>
      <c r="L176" s="176"/>
      <c r="M176" s="176"/>
      <c r="N176" s="176"/>
      <c r="O176" s="176"/>
      <c r="P176" s="176"/>
      <c r="Q176" s="176"/>
      <c r="R176" s="176"/>
      <c r="S176" s="176"/>
      <c r="T176" s="176"/>
      <c r="U176" s="176"/>
      <c r="V176" s="176"/>
    </row>
    <row r="177" spans="2:22" ht="15.75">
      <c r="B177" s="2"/>
      <c r="C177" s="256" t="e">
        <f>Temperaturverlauf!J149</f>
        <v>#N/A</v>
      </c>
      <c r="D177" s="253">
        <f>Temperaturverlauf!I149</f>
        <v>0</v>
      </c>
      <c r="E177" s="28" t="str">
        <f t="shared" si="7"/>
        <v/>
      </c>
      <c r="F177" s="23" t="str">
        <f t="shared" si="10"/>
        <v/>
      </c>
      <c r="G177" s="276" t="e">
        <f t="shared" si="8"/>
        <v>#N/A</v>
      </c>
      <c r="H177">
        <f t="shared" si="9"/>
        <v>0</v>
      </c>
      <c r="I177" s="176"/>
      <c r="J177" s="176"/>
      <c r="K177" s="176"/>
      <c r="L177" s="176"/>
      <c r="M177" s="176"/>
      <c r="N177" s="176"/>
      <c r="O177" s="176"/>
      <c r="P177" s="176"/>
      <c r="Q177" s="176"/>
      <c r="R177" s="176"/>
      <c r="S177" s="176"/>
      <c r="T177" s="176"/>
      <c r="U177" s="176"/>
      <c r="V177" s="176"/>
    </row>
    <row r="178" spans="2:22" ht="15.75">
      <c r="B178" s="2"/>
      <c r="C178" s="256" t="e">
        <f>Temperaturverlauf!J150</f>
        <v>#N/A</v>
      </c>
      <c r="D178" s="253">
        <f>Temperaturverlauf!I150</f>
        <v>0</v>
      </c>
      <c r="E178" s="28" t="str">
        <f t="shared" ref="E178:E241" si="11">IF(ISNUMBER(C178),$E$37/10^((C178-$E$39)/$E$38),"")</f>
        <v/>
      </c>
      <c r="F178" s="23" t="str">
        <f t="shared" si="10"/>
        <v/>
      </c>
      <c r="G178" s="276" t="e">
        <f t="shared" si="8"/>
        <v>#N/A</v>
      </c>
      <c r="H178">
        <f t="shared" si="9"/>
        <v>0</v>
      </c>
      <c r="I178" s="176"/>
      <c r="J178" s="176"/>
      <c r="K178" s="176"/>
      <c r="L178" s="176"/>
      <c r="M178" s="176"/>
      <c r="N178" s="176"/>
      <c r="O178" s="176"/>
      <c r="P178" s="176"/>
      <c r="Q178" s="176"/>
      <c r="R178" s="176"/>
      <c r="S178" s="176"/>
      <c r="T178" s="176"/>
      <c r="U178" s="176"/>
      <c r="V178" s="176"/>
    </row>
    <row r="179" spans="2:22" ht="15.75">
      <c r="B179" s="2"/>
      <c r="C179" s="256" t="e">
        <f>Temperaturverlauf!J151</f>
        <v>#N/A</v>
      </c>
      <c r="D179" s="253">
        <f>Temperaturverlauf!I151</f>
        <v>0</v>
      </c>
      <c r="E179" s="28" t="str">
        <f t="shared" si="11"/>
        <v/>
      </c>
      <c r="F179" s="23" t="str">
        <f t="shared" si="10"/>
        <v/>
      </c>
      <c r="G179" s="276" t="e">
        <f t="shared" si="8"/>
        <v>#N/A</v>
      </c>
      <c r="H179">
        <f t="shared" si="9"/>
        <v>0</v>
      </c>
      <c r="I179" s="176"/>
      <c r="J179" s="176"/>
      <c r="K179" s="176"/>
      <c r="L179" s="176"/>
      <c r="M179" s="176"/>
      <c r="N179" s="176"/>
      <c r="O179" s="176"/>
      <c r="P179" s="176"/>
      <c r="Q179" s="176"/>
      <c r="R179" s="176"/>
      <c r="S179" s="176"/>
      <c r="T179" s="176"/>
      <c r="U179" s="176"/>
      <c r="V179" s="176"/>
    </row>
    <row r="180" spans="2:22" ht="15.75">
      <c r="B180" s="2"/>
      <c r="C180" s="256" t="e">
        <f>Temperaturverlauf!J152</f>
        <v>#N/A</v>
      </c>
      <c r="D180" s="253">
        <f>Temperaturverlauf!I152</f>
        <v>0</v>
      </c>
      <c r="E180" s="28" t="str">
        <f t="shared" si="11"/>
        <v/>
      </c>
      <c r="F180" s="23" t="str">
        <f t="shared" si="10"/>
        <v/>
      </c>
      <c r="G180" s="276" t="e">
        <f t="shared" si="8"/>
        <v>#N/A</v>
      </c>
      <c r="H180">
        <f t="shared" si="9"/>
        <v>0</v>
      </c>
      <c r="I180" s="176"/>
      <c r="J180" s="176"/>
      <c r="K180" s="176"/>
      <c r="L180" s="176"/>
      <c r="M180" s="176"/>
      <c r="N180" s="176"/>
      <c r="O180" s="176"/>
      <c r="P180" s="176"/>
      <c r="Q180" s="176"/>
      <c r="R180" s="176"/>
      <c r="S180" s="176"/>
      <c r="T180" s="176"/>
      <c r="U180" s="176"/>
      <c r="V180" s="176"/>
    </row>
    <row r="181" spans="2:22" ht="15.75">
      <c r="B181" s="2"/>
      <c r="C181" s="256" t="e">
        <f>Temperaturverlauf!J153</f>
        <v>#N/A</v>
      </c>
      <c r="D181" s="253">
        <f>Temperaturverlauf!I153</f>
        <v>0</v>
      </c>
      <c r="E181" s="28" t="str">
        <f t="shared" si="11"/>
        <v/>
      </c>
      <c r="F181" s="23" t="str">
        <f t="shared" si="10"/>
        <v/>
      </c>
      <c r="G181" s="276" t="e">
        <f t="shared" si="8"/>
        <v>#N/A</v>
      </c>
      <c r="H181">
        <f t="shared" si="9"/>
        <v>0</v>
      </c>
      <c r="I181" s="176"/>
      <c r="J181" s="176"/>
      <c r="K181" s="176"/>
      <c r="L181" s="176"/>
      <c r="M181" s="176"/>
      <c r="N181" s="176"/>
      <c r="O181" s="176"/>
      <c r="P181" s="176"/>
      <c r="Q181" s="176"/>
      <c r="R181" s="176"/>
      <c r="S181" s="176"/>
      <c r="T181" s="176"/>
      <c r="U181" s="176"/>
      <c r="V181" s="176"/>
    </row>
    <row r="182" spans="2:22" ht="15.75">
      <c r="B182" s="2"/>
      <c r="C182" s="256" t="e">
        <f>Temperaturverlauf!J154</f>
        <v>#N/A</v>
      </c>
      <c r="D182" s="253">
        <f>Temperaturverlauf!I154</f>
        <v>0</v>
      </c>
      <c r="E182" s="28" t="str">
        <f t="shared" si="11"/>
        <v/>
      </c>
      <c r="F182" s="23" t="str">
        <f t="shared" si="10"/>
        <v/>
      </c>
      <c r="G182" s="276" t="e">
        <f t="shared" si="8"/>
        <v>#N/A</v>
      </c>
      <c r="H182">
        <f t="shared" si="9"/>
        <v>0</v>
      </c>
      <c r="I182" s="176"/>
      <c r="J182" s="176"/>
      <c r="K182" s="176"/>
      <c r="L182" s="176"/>
      <c r="M182" s="176"/>
      <c r="N182" s="176"/>
      <c r="O182" s="176"/>
      <c r="P182" s="176"/>
      <c r="Q182" s="176"/>
      <c r="R182" s="176"/>
      <c r="S182" s="176"/>
      <c r="T182" s="176"/>
      <c r="U182" s="176"/>
      <c r="V182" s="176"/>
    </row>
    <row r="183" spans="2:22" ht="15.75">
      <c r="B183" s="2"/>
      <c r="C183" s="256" t="e">
        <f>Temperaturverlauf!J155</f>
        <v>#N/A</v>
      </c>
      <c r="D183" s="253">
        <f>Temperaturverlauf!I155</f>
        <v>0</v>
      </c>
      <c r="E183" s="28" t="str">
        <f t="shared" si="11"/>
        <v/>
      </c>
      <c r="F183" s="23" t="str">
        <f t="shared" si="10"/>
        <v/>
      </c>
      <c r="G183" s="276" t="e">
        <f t="shared" si="8"/>
        <v>#N/A</v>
      </c>
      <c r="H183">
        <f t="shared" si="9"/>
        <v>0</v>
      </c>
      <c r="I183" s="176"/>
      <c r="J183" s="176"/>
      <c r="K183" s="176"/>
      <c r="L183" s="176"/>
      <c r="M183" s="176"/>
      <c r="N183" s="176"/>
      <c r="O183" s="176"/>
      <c r="P183" s="176"/>
      <c r="Q183" s="176"/>
      <c r="R183" s="176"/>
      <c r="S183" s="176"/>
      <c r="T183" s="176"/>
      <c r="U183" s="176"/>
      <c r="V183" s="176"/>
    </row>
    <row r="184" spans="2:22" ht="15.75">
      <c r="B184" s="2"/>
      <c r="C184" s="256" t="e">
        <f>Temperaturverlauf!J156</f>
        <v>#N/A</v>
      </c>
      <c r="D184" s="253">
        <f>Temperaturverlauf!I156</f>
        <v>0</v>
      </c>
      <c r="E184" s="28" t="str">
        <f t="shared" si="11"/>
        <v/>
      </c>
      <c r="F184" s="23" t="str">
        <f t="shared" si="10"/>
        <v/>
      </c>
      <c r="G184" s="276" t="e">
        <f t="shared" si="8"/>
        <v>#N/A</v>
      </c>
      <c r="H184">
        <f t="shared" si="9"/>
        <v>0</v>
      </c>
      <c r="I184" s="176"/>
      <c r="J184" s="176"/>
      <c r="K184" s="176"/>
      <c r="L184" s="176"/>
      <c r="M184" s="176"/>
      <c r="N184" s="176"/>
      <c r="O184" s="176"/>
      <c r="P184" s="176"/>
      <c r="Q184" s="176"/>
      <c r="R184" s="176"/>
      <c r="S184" s="176"/>
      <c r="T184" s="176"/>
      <c r="U184" s="176"/>
      <c r="V184" s="176"/>
    </row>
    <row r="185" spans="2:22" ht="15.75">
      <c r="B185" s="2"/>
      <c r="C185" s="256" t="e">
        <f>Temperaturverlauf!J157</f>
        <v>#N/A</v>
      </c>
      <c r="D185" s="253">
        <f>Temperaturverlauf!I157</f>
        <v>0</v>
      </c>
      <c r="E185" s="28" t="str">
        <f t="shared" si="11"/>
        <v/>
      </c>
      <c r="F185" s="23" t="str">
        <f t="shared" si="10"/>
        <v/>
      </c>
      <c r="G185" s="276" t="e">
        <f t="shared" si="8"/>
        <v>#N/A</v>
      </c>
      <c r="H185">
        <f t="shared" si="9"/>
        <v>0</v>
      </c>
      <c r="I185" s="176"/>
      <c r="J185" s="176"/>
      <c r="K185" s="176"/>
      <c r="L185" s="176"/>
      <c r="M185" s="176"/>
      <c r="N185" s="176"/>
      <c r="O185" s="176"/>
      <c r="P185" s="176"/>
      <c r="Q185" s="176"/>
      <c r="R185" s="176"/>
      <c r="S185" s="176"/>
      <c r="T185" s="176"/>
      <c r="U185" s="176"/>
      <c r="V185" s="176"/>
    </row>
    <row r="186" spans="2:22" ht="15.75">
      <c r="B186" s="2"/>
      <c r="C186" s="256" t="e">
        <f>Temperaturverlauf!J158</f>
        <v>#N/A</v>
      </c>
      <c r="D186" s="253">
        <f>Temperaturverlauf!I158</f>
        <v>0</v>
      </c>
      <c r="E186" s="28" t="str">
        <f t="shared" si="11"/>
        <v/>
      </c>
      <c r="F186" s="23" t="str">
        <f t="shared" si="10"/>
        <v/>
      </c>
      <c r="G186" s="276" t="e">
        <f t="shared" si="8"/>
        <v>#N/A</v>
      </c>
      <c r="H186">
        <f t="shared" si="9"/>
        <v>0</v>
      </c>
      <c r="I186" s="176"/>
      <c r="J186" s="176"/>
      <c r="K186" s="176"/>
      <c r="L186" s="176"/>
      <c r="M186" s="176"/>
      <c r="N186" s="176"/>
      <c r="O186" s="176"/>
      <c r="P186" s="176"/>
      <c r="Q186" s="176"/>
      <c r="R186" s="176"/>
      <c r="S186" s="176"/>
      <c r="T186" s="176"/>
      <c r="U186" s="176"/>
      <c r="V186" s="176"/>
    </row>
    <row r="187" spans="2:22" ht="15.75">
      <c r="B187" s="2"/>
      <c r="C187" s="256" t="e">
        <f>Temperaturverlauf!J159</f>
        <v>#N/A</v>
      </c>
      <c r="D187" s="253">
        <f>Temperaturverlauf!I159</f>
        <v>0</v>
      </c>
      <c r="E187" s="28" t="str">
        <f t="shared" si="11"/>
        <v/>
      </c>
      <c r="F187" s="23" t="str">
        <f t="shared" si="10"/>
        <v/>
      </c>
      <c r="G187" s="276" t="e">
        <f t="shared" si="8"/>
        <v>#N/A</v>
      </c>
      <c r="H187">
        <f t="shared" si="9"/>
        <v>0</v>
      </c>
      <c r="I187" s="176"/>
      <c r="J187" s="176"/>
      <c r="K187" s="176"/>
      <c r="L187" s="176"/>
      <c r="M187" s="176"/>
      <c r="N187" s="176"/>
      <c r="O187" s="176"/>
      <c r="P187" s="176"/>
      <c r="Q187" s="176"/>
      <c r="R187" s="176"/>
      <c r="S187" s="176"/>
      <c r="T187" s="176"/>
      <c r="U187" s="176"/>
      <c r="V187" s="176"/>
    </row>
    <row r="188" spans="2:22" ht="15.75">
      <c r="B188" s="2"/>
      <c r="C188" s="256" t="e">
        <f>Temperaturverlauf!J160</f>
        <v>#N/A</v>
      </c>
      <c r="D188" s="253">
        <f>Temperaturverlauf!I160</f>
        <v>0</v>
      </c>
      <c r="E188" s="28" t="str">
        <f t="shared" si="11"/>
        <v/>
      </c>
      <c r="F188" s="23" t="str">
        <f t="shared" si="10"/>
        <v/>
      </c>
      <c r="G188" s="276" t="e">
        <f t="shared" si="8"/>
        <v>#N/A</v>
      </c>
      <c r="H188">
        <f t="shared" si="9"/>
        <v>0</v>
      </c>
      <c r="I188" s="176"/>
      <c r="J188" s="176"/>
      <c r="K188" s="176"/>
      <c r="L188" s="176"/>
      <c r="M188" s="176"/>
      <c r="N188" s="176"/>
      <c r="O188" s="176"/>
      <c r="P188" s="176"/>
      <c r="Q188" s="176"/>
      <c r="R188" s="176"/>
      <c r="S188" s="176"/>
      <c r="T188" s="176"/>
      <c r="U188" s="176"/>
      <c r="V188" s="176"/>
    </row>
    <row r="189" spans="2:22" ht="15.75">
      <c r="B189" s="2"/>
      <c r="C189" s="256" t="e">
        <f>Temperaturverlauf!J161</f>
        <v>#N/A</v>
      </c>
      <c r="D189" s="253">
        <f>Temperaturverlauf!I161</f>
        <v>0</v>
      </c>
      <c r="E189" s="28" t="str">
        <f t="shared" si="11"/>
        <v/>
      </c>
      <c r="F189" s="23" t="str">
        <f t="shared" si="10"/>
        <v/>
      </c>
      <c r="G189" s="276" t="e">
        <f t="shared" si="8"/>
        <v>#N/A</v>
      </c>
      <c r="H189">
        <f t="shared" si="9"/>
        <v>0</v>
      </c>
      <c r="I189" s="176"/>
      <c r="J189" s="176"/>
      <c r="K189" s="176"/>
      <c r="L189" s="176"/>
      <c r="M189" s="176"/>
      <c r="N189" s="176"/>
      <c r="O189" s="176"/>
      <c r="P189" s="176"/>
      <c r="Q189" s="176"/>
      <c r="R189" s="176"/>
      <c r="S189" s="176"/>
      <c r="T189" s="176"/>
      <c r="U189" s="176"/>
      <c r="V189" s="176"/>
    </row>
    <row r="190" spans="2:22" ht="15.75">
      <c r="B190" s="2"/>
      <c r="C190" s="256" t="e">
        <f>Temperaturverlauf!J162</f>
        <v>#N/A</v>
      </c>
      <c r="D190" s="253">
        <f>Temperaturverlauf!I162</f>
        <v>0</v>
      </c>
      <c r="E190" s="28" t="str">
        <f t="shared" si="11"/>
        <v/>
      </c>
      <c r="F190" s="23" t="str">
        <f t="shared" si="10"/>
        <v/>
      </c>
      <c r="G190" s="276" t="e">
        <f t="shared" si="8"/>
        <v>#N/A</v>
      </c>
      <c r="H190">
        <f t="shared" si="9"/>
        <v>0</v>
      </c>
      <c r="I190" s="176"/>
      <c r="J190" s="176"/>
      <c r="K190" s="176"/>
      <c r="L190" s="176"/>
      <c r="M190" s="176"/>
      <c r="N190" s="176"/>
      <c r="O190" s="176"/>
      <c r="P190" s="176"/>
      <c r="Q190" s="176"/>
      <c r="R190" s="176"/>
      <c r="S190" s="176"/>
      <c r="T190" s="176"/>
      <c r="U190" s="176"/>
      <c r="V190" s="176"/>
    </row>
    <row r="191" spans="2:22" ht="15.75">
      <c r="B191" s="2"/>
      <c r="C191" s="256" t="e">
        <f>Temperaturverlauf!J163</f>
        <v>#N/A</v>
      </c>
      <c r="D191" s="253">
        <f>Temperaturverlauf!I163</f>
        <v>0</v>
      </c>
      <c r="E191" s="28" t="str">
        <f t="shared" si="11"/>
        <v/>
      </c>
      <c r="F191" s="23" t="str">
        <f t="shared" si="10"/>
        <v/>
      </c>
      <c r="G191" s="276" t="e">
        <f t="shared" si="8"/>
        <v>#N/A</v>
      </c>
      <c r="H191">
        <f t="shared" si="9"/>
        <v>0</v>
      </c>
      <c r="I191" s="176"/>
      <c r="J191" s="176"/>
      <c r="K191" s="176"/>
      <c r="L191" s="176"/>
      <c r="M191" s="176"/>
      <c r="N191" s="176"/>
      <c r="O191" s="176"/>
      <c r="P191" s="176"/>
      <c r="Q191" s="176"/>
      <c r="R191" s="176"/>
      <c r="S191" s="176"/>
      <c r="T191" s="176"/>
      <c r="U191" s="176"/>
      <c r="V191" s="176"/>
    </row>
    <row r="192" spans="2:22" ht="15.75">
      <c r="B192" s="2"/>
      <c r="C192" s="256" t="e">
        <f>Temperaturverlauf!J164</f>
        <v>#N/A</v>
      </c>
      <c r="D192" s="253">
        <f>Temperaturverlauf!I164</f>
        <v>0</v>
      </c>
      <c r="E192" s="28" t="str">
        <f t="shared" si="11"/>
        <v/>
      </c>
      <c r="F192" s="23" t="str">
        <f t="shared" si="10"/>
        <v/>
      </c>
      <c r="G192" s="276" t="e">
        <f t="shared" si="8"/>
        <v>#N/A</v>
      </c>
      <c r="H192">
        <f t="shared" si="9"/>
        <v>0</v>
      </c>
      <c r="I192" s="176"/>
      <c r="J192" s="176"/>
      <c r="K192" s="176"/>
      <c r="L192" s="176"/>
      <c r="M192" s="176"/>
      <c r="N192" s="176"/>
      <c r="O192" s="176"/>
      <c r="P192" s="176"/>
      <c r="Q192" s="176"/>
      <c r="R192" s="176"/>
      <c r="S192" s="176"/>
      <c r="T192" s="176"/>
      <c r="U192" s="176"/>
      <c r="V192" s="176"/>
    </row>
    <row r="193" spans="2:22" ht="15.75">
      <c r="B193" s="2"/>
      <c r="C193" s="256" t="e">
        <f>Temperaturverlauf!J165</f>
        <v>#N/A</v>
      </c>
      <c r="D193" s="253">
        <f>Temperaturverlauf!I165</f>
        <v>0</v>
      </c>
      <c r="E193" s="28" t="str">
        <f t="shared" si="11"/>
        <v/>
      </c>
      <c r="F193" s="23" t="str">
        <f t="shared" si="10"/>
        <v/>
      </c>
      <c r="G193" s="276" t="e">
        <f t="shared" si="8"/>
        <v>#N/A</v>
      </c>
      <c r="H193">
        <f t="shared" si="9"/>
        <v>0</v>
      </c>
      <c r="I193" s="176"/>
      <c r="J193" s="176"/>
      <c r="K193" s="176"/>
      <c r="L193" s="176"/>
      <c r="M193" s="176"/>
      <c r="N193" s="176"/>
      <c r="O193" s="176"/>
      <c r="P193" s="176"/>
      <c r="Q193" s="176"/>
      <c r="R193" s="176"/>
      <c r="S193" s="176"/>
      <c r="T193" s="176"/>
      <c r="U193" s="176"/>
      <c r="V193" s="176"/>
    </row>
    <row r="194" spans="2:22" ht="15.75">
      <c r="B194" s="2"/>
      <c r="C194" s="256" t="e">
        <f>Temperaturverlauf!J166</f>
        <v>#N/A</v>
      </c>
      <c r="D194" s="253">
        <f>Temperaturverlauf!I166</f>
        <v>0</v>
      </c>
      <c r="E194" s="28" t="str">
        <f t="shared" si="11"/>
        <v/>
      </c>
      <c r="F194" s="23" t="str">
        <f t="shared" si="10"/>
        <v/>
      </c>
      <c r="G194" s="276" t="e">
        <f t="shared" si="8"/>
        <v>#N/A</v>
      </c>
      <c r="H194">
        <f t="shared" si="9"/>
        <v>0</v>
      </c>
      <c r="I194" s="176"/>
      <c r="J194" s="176"/>
      <c r="K194" s="176"/>
      <c r="L194" s="176"/>
      <c r="M194" s="176"/>
      <c r="N194" s="176"/>
      <c r="O194" s="176"/>
      <c r="P194" s="176"/>
      <c r="Q194" s="176"/>
      <c r="R194" s="176"/>
      <c r="S194" s="176"/>
      <c r="T194" s="176"/>
      <c r="U194" s="176"/>
      <c r="V194" s="176"/>
    </row>
    <row r="195" spans="2:22" ht="15.75">
      <c r="B195" s="2"/>
      <c r="C195" s="256" t="e">
        <f>Temperaturverlauf!J167</f>
        <v>#N/A</v>
      </c>
      <c r="D195" s="253">
        <f>Temperaturverlauf!I167</f>
        <v>0</v>
      </c>
      <c r="E195" s="28" t="str">
        <f t="shared" si="11"/>
        <v/>
      </c>
      <c r="F195" s="23" t="str">
        <f t="shared" si="10"/>
        <v/>
      </c>
      <c r="G195" s="276" t="e">
        <f t="shared" si="8"/>
        <v>#N/A</v>
      </c>
      <c r="H195">
        <f t="shared" si="9"/>
        <v>0</v>
      </c>
      <c r="I195" s="176"/>
      <c r="J195" s="176"/>
      <c r="K195" s="176"/>
      <c r="L195" s="176"/>
      <c r="M195" s="176"/>
      <c r="N195" s="176"/>
      <c r="O195" s="176"/>
      <c r="P195" s="176"/>
      <c r="Q195" s="176"/>
      <c r="R195" s="176"/>
      <c r="S195" s="176"/>
      <c r="T195" s="176"/>
      <c r="U195" s="176"/>
      <c r="V195" s="176"/>
    </row>
    <row r="196" spans="2:22" ht="15.75">
      <c r="B196" s="2"/>
      <c r="C196" s="256" t="e">
        <f>Temperaturverlauf!J168</f>
        <v>#N/A</v>
      </c>
      <c r="D196" s="253">
        <f>Temperaturverlauf!I168</f>
        <v>0</v>
      </c>
      <c r="E196" s="28" t="str">
        <f t="shared" si="11"/>
        <v/>
      </c>
      <c r="F196" s="23" t="str">
        <f t="shared" si="10"/>
        <v/>
      </c>
      <c r="G196" s="276" t="e">
        <f t="shared" si="8"/>
        <v>#N/A</v>
      </c>
      <c r="H196">
        <f t="shared" si="9"/>
        <v>0</v>
      </c>
      <c r="I196" s="176"/>
      <c r="J196" s="176"/>
      <c r="K196" s="176"/>
      <c r="L196" s="176"/>
      <c r="M196" s="176"/>
      <c r="N196" s="176"/>
      <c r="O196" s="176"/>
      <c r="P196" s="176"/>
      <c r="Q196" s="176"/>
      <c r="R196" s="176"/>
      <c r="S196" s="176"/>
      <c r="T196" s="176"/>
      <c r="U196" s="176"/>
      <c r="V196" s="176"/>
    </row>
    <row r="197" spans="2:22" ht="15.75">
      <c r="B197" s="2"/>
      <c r="C197" s="256" t="e">
        <f>Temperaturverlauf!J169</f>
        <v>#N/A</v>
      </c>
      <c r="D197" s="253">
        <f>Temperaturverlauf!I169</f>
        <v>0</v>
      </c>
      <c r="E197" s="28" t="str">
        <f t="shared" si="11"/>
        <v/>
      </c>
      <c r="F197" s="23" t="str">
        <f t="shared" si="10"/>
        <v/>
      </c>
      <c r="G197" s="276" t="e">
        <f t="shared" si="8"/>
        <v>#N/A</v>
      </c>
      <c r="H197">
        <f t="shared" si="9"/>
        <v>0</v>
      </c>
      <c r="I197" s="176"/>
      <c r="J197" s="176"/>
      <c r="K197" s="176"/>
      <c r="L197" s="176"/>
      <c r="M197" s="176"/>
      <c r="N197" s="176"/>
      <c r="O197" s="176"/>
      <c r="P197" s="176"/>
      <c r="Q197" s="176"/>
      <c r="R197" s="176"/>
      <c r="S197" s="176"/>
      <c r="T197" s="176"/>
      <c r="U197" s="176"/>
      <c r="V197" s="176"/>
    </row>
    <row r="198" spans="2:22" ht="15.75">
      <c r="B198" s="2"/>
      <c r="C198" s="256" t="e">
        <f>Temperaturverlauf!J170</f>
        <v>#N/A</v>
      </c>
      <c r="D198" s="253">
        <f>Temperaturverlauf!I170</f>
        <v>0</v>
      </c>
      <c r="E198" s="28" t="str">
        <f t="shared" si="11"/>
        <v/>
      </c>
      <c r="F198" s="23" t="str">
        <f t="shared" si="10"/>
        <v/>
      </c>
      <c r="G198" s="276" t="e">
        <f t="shared" si="8"/>
        <v>#N/A</v>
      </c>
      <c r="H198">
        <f t="shared" si="9"/>
        <v>0</v>
      </c>
      <c r="I198" s="176"/>
      <c r="J198" s="176"/>
      <c r="K198" s="176"/>
      <c r="L198" s="176"/>
      <c r="M198" s="176"/>
      <c r="N198" s="176"/>
      <c r="O198" s="176"/>
      <c r="P198" s="176"/>
      <c r="Q198" s="176"/>
      <c r="R198" s="176"/>
      <c r="S198" s="176"/>
      <c r="T198" s="176"/>
      <c r="U198" s="176"/>
      <c r="V198" s="176"/>
    </row>
    <row r="199" spans="2:22" ht="15.75">
      <c r="B199" s="2"/>
      <c r="C199" s="256" t="e">
        <f>Temperaturverlauf!J171</f>
        <v>#N/A</v>
      </c>
      <c r="D199" s="253">
        <f>Temperaturverlauf!I171</f>
        <v>0</v>
      </c>
      <c r="E199" s="28" t="str">
        <f t="shared" si="11"/>
        <v/>
      </c>
      <c r="F199" s="23" t="str">
        <f t="shared" si="10"/>
        <v/>
      </c>
      <c r="G199" s="276" t="e">
        <f t="shared" si="8"/>
        <v>#N/A</v>
      </c>
      <c r="H199">
        <f t="shared" si="9"/>
        <v>0</v>
      </c>
      <c r="I199" s="176"/>
      <c r="J199" s="176"/>
      <c r="K199" s="176"/>
      <c r="L199" s="176"/>
      <c r="M199" s="176"/>
      <c r="N199" s="176"/>
      <c r="O199" s="176"/>
      <c r="P199" s="176"/>
      <c r="Q199" s="176"/>
      <c r="R199" s="176"/>
      <c r="S199" s="176"/>
      <c r="T199" s="176"/>
      <c r="U199" s="176"/>
      <c r="V199" s="176"/>
    </row>
    <row r="200" spans="2:22" ht="15.75">
      <c r="B200" s="2"/>
      <c r="C200" s="256" t="e">
        <f>Temperaturverlauf!J172</f>
        <v>#N/A</v>
      </c>
      <c r="D200" s="253">
        <f>Temperaturverlauf!I172</f>
        <v>0</v>
      </c>
      <c r="E200" s="28" t="str">
        <f t="shared" si="11"/>
        <v/>
      </c>
      <c r="F200" s="23" t="str">
        <f t="shared" si="10"/>
        <v/>
      </c>
      <c r="G200" s="276" t="e">
        <f t="shared" si="8"/>
        <v>#N/A</v>
      </c>
      <c r="H200">
        <f t="shared" si="9"/>
        <v>0</v>
      </c>
      <c r="I200" s="176"/>
      <c r="J200" s="176"/>
      <c r="K200" s="176"/>
      <c r="L200" s="176"/>
      <c r="M200" s="176"/>
      <c r="N200" s="176"/>
      <c r="O200" s="176"/>
      <c r="P200" s="176"/>
      <c r="Q200" s="176"/>
      <c r="R200" s="176"/>
      <c r="S200" s="176"/>
      <c r="T200" s="176"/>
      <c r="U200" s="176"/>
      <c r="V200" s="176"/>
    </row>
    <row r="201" spans="2:22" ht="15.75">
      <c r="B201" s="2"/>
      <c r="C201" s="256" t="e">
        <f>Temperaturverlauf!J173</f>
        <v>#N/A</v>
      </c>
      <c r="D201" s="253">
        <f>Temperaturverlauf!I173</f>
        <v>0</v>
      </c>
      <c r="E201" s="28" t="str">
        <f t="shared" si="11"/>
        <v/>
      </c>
      <c r="F201" s="23" t="str">
        <f t="shared" si="10"/>
        <v/>
      </c>
      <c r="G201" s="276" t="e">
        <f t="shared" si="8"/>
        <v>#N/A</v>
      </c>
      <c r="H201">
        <f t="shared" si="9"/>
        <v>0</v>
      </c>
      <c r="I201" s="176"/>
      <c r="J201" s="176"/>
      <c r="K201" s="176"/>
      <c r="L201" s="176"/>
      <c r="M201" s="176"/>
      <c r="N201" s="176"/>
      <c r="O201" s="176"/>
      <c r="P201" s="176"/>
      <c r="Q201" s="176"/>
      <c r="R201" s="176"/>
      <c r="S201" s="176"/>
      <c r="T201" s="176"/>
      <c r="U201" s="176"/>
      <c r="V201" s="176"/>
    </row>
    <row r="202" spans="2:22" ht="15.75">
      <c r="B202" s="2"/>
      <c r="C202" s="256" t="e">
        <f>Temperaturverlauf!J174</f>
        <v>#N/A</v>
      </c>
      <c r="D202" s="253">
        <f>Temperaturverlauf!I174</f>
        <v>0</v>
      </c>
      <c r="E202" s="28" t="str">
        <f t="shared" si="11"/>
        <v/>
      </c>
      <c r="F202" s="23" t="str">
        <f t="shared" si="10"/>
        <v/>
      </c>
      <c r="G202" s="276" t="e">
        <f t="shared" si="8"/>
        <v>#N/A</v>
      </c>
      <c r="H202">
        <f t="shared" si="9"/>
        <v>0</v>
      </c>
      <c r="I202" s="176"/>
      <c r="J202" s="176"/>
      <c r="K202" s="176"/>
      <c r="L202" s="176"/>
      <c r="M202" s="176"/>
      <c r="N202" s="176"/>
      <c r="O202" s="176"/>
      <c r="P202" s="176"/>
      <c r="Q202" s="176"/>
      <c r="R202" s="176"/>
      <c r="S202" s="176"/>
      <c r="T202" s="176"/>
      <c r="U202" s="176"/>
      <c r="V202" s="176"/>
    </row>
    <row r="203" spans="2:22" ht="15.75">
      <c r="B203" s="2"/>
      <c r="C203" s="256" t="e">
        <f>Temperaturverlauf!J175</f>
        <v>#N/A</v>
      </c>
      <c r="D203" s="253">
        <f>Temperaturverlauf!I175</f>
        <v>0</v>
      </c>
      <c r="E203" s="28" t="str">
        <f t="shared" si="11"/>
        <v/>
      </c>
      <c r="F203" s="23" t="str">
        <f t="shared" si="10"/>
        <v/>
      </c>
      <c r="G203" s="276" t="e">
        <f t="shared" si="8"/>
        <v>#N/A</v>
      </c>
      <c r="H203">
        <f t="shared" si="9"/>
        <v>0</v>
      </c>
      <c r="I203" s="176"/>
      <c r="J203" s="176"/>
      <c r="K203" s="176"/>
      <c r="L203" s="176"/>
      <c r="M203" s="176"/>
      <c r="N203" s="176"/>
      <c r="O203" s="176"/>
      <c r="P203" s="176"/>
      <c r="Q203" s="176"/>
      <c r="R203" s="176"/>
      <c r="S203" s="176"/>
      <c r="T203" s="176"/>
      <c r="U203" s="176"/>
      <c r="V203" s="176"/>
    </row>
    <row r="204" spans="2:22" ht="15.75">
      <c r="B204" s="2"/>
      <c r="C204" s="256" t="e">
        <f>Temperaturverlauf!J176</f>
        <v>#N/A</v>
      </c>
      <c r="D204" s="253">
        <f>Temperaturverlauf!I176</f>
        <v>0</v>
      </c>
      <c r="E204" s="28" t="str">
        <f t="shared" si="11"/>
        <v/>
      </c>
      <c r="F204" s="23" t="str">
        <f t="shared" si="10"/>
        <v/>
      </c>
      <c r="G204" s="276" t="e">
        <f t="shared" si="8"/>
        <v>#N/A</v>
      </c>
      <c r="H204">
        <f t="shared" si="9"/>
        <v>0</v>
      </c>
      <c r="I204" s="176"/>
      <c r="J204" s="176"/>
      <c r="K204" s="176"/>
      <c r="L204" s="176"/>
      <c r="M204" s="176"/>
      <c r="N204" s="176"/>
      <c r="O204" s="176"/>
      <c r="P204" s="176"/>
      <c r="Q204" s="176"/>
      <c r="R204" s="176"/>
      <c r="S204" s="176"/>
      <c r="T204" s="176"/>
      <c r="U204" s="176"/>
      <c r="V204" s="176"/>
    </row>
    <row r="205" spans="2:22" ht="15.75">
      <c r="B205" s="2"/>
      <c r="C205" s="256" t="e">
        <f>Temperaturverlauf!J177</f>
        <v>#N/A</v>
      </c>
      <c r="D205" s="253">
        <f>Temperaturverlauf!I177</f>
        <v>0</v>
      </c>
      <c r="E205" s="28" t="str">
        <f t="shared" si="11"/>
        <v/>
      </c>
      <c r="F205" s="23" t="str">
        <f t="shared" si="10"/>
        <v/>
      </c>
      <c r="G205" s="276" t="e">
        <f t="shared" si="8"/>
        <v>#N/A</v>
      </c>
      <c r="H205">
        <f t="shared" si="9"/>
        <v>0</v>
      </c>
      <c r="I205" s="176"/>
      <c r="J205" s="176"/>
      <c r="K205" s="176"/>
      <c r="L205" s="176"/>
      <c r="M205" s="176"/>
      <c r="N205" s="176"/>
      <c r="O205" s="176"/>
      <c r="P205" s="176"/>
      <c r="Q205" s="176"/>
      <c r="R205" s="176"/>
      <c r="S205" s="176"/>
      <c r="T205" s="176"/>
      <c r="U205" s="176"/>
      <c r="V205" s="176"/>
    </row>
    <row r="206" spans="2:22" ht="15.75">
      <c r="B206" s="2"/>
      <c r="C206" s="256" t="e">
        <f>Temperaturverlauf!J178</f>
        <v>#N/A</v>
      </c>
      <c r="D206" s="253">
        <f>Temperaturverlauf!I178</f>
        <v>0</v>
      </c>
      <c r="E206" s="28" t="str">
        <f t="shared" si="11"/>
        <v/>
      </c>
      <c r="F206" s="23" t="str">
        <f t="shared" si="10"/>
        <v/>
      </c>
      <c r="G206" s="276" t="e">
        <f t="shared" si="8"/>
        <v>#N/A</v>
      </c>
      <c r="H206">
        <f t="shared" si="9"/>
        <v>0</v>
      </c>
      <c r="I206" s="176"/>
      <c r="J206" s="176"/>
      <c r="K206" s="176"/>
      <c r="L206" s="176"/>
      <c r="M206" s="176"/>
      <c r="N206" s="176"/>
      <c r="O206" s="176"/>
      <c r="P206" s="176"/>
      <c r="Q206" s="176"/>
      <c r="R206" s="176"/>
      <c r="S206" s="176"/>
      <c r="T206" s="176"/>
      <c r="U206" s="176"/>
      <c r="V206" s="176"/>
    </row>
    <row r="207" spans="2:22" ht="15.75">
      <c r="B207" s="2"/>
      <c r="C207" s="256" t="e">
        <f>Temperaturverlauf!J179</f>
        <v>#N/A</v>
      </c>
      <c r="D207" s="253">
        <f>Temperaturverlauf!I179</f>
        <v>0</v>
      </c>
      <c r="E207" s="28" t="str">
        <f t="shared" si="11"/>
        <v/>
      </c>
      <c r="F207" s="23" t="str">
        <f t="shared" si="10"/>
        <v/>
      </c>
      <c r="G207" s="276" t="e">
        <f t="shared" si="8"/>
        <v>#N/A</v>
      </c>
      <c r="H207">
        <f t="shared" si="9"/>
        <v>0</v>
      </c>
      <c r="I207" s="176"/>
      <c r="J207" s="176"/>
      <c r="K207" s="176"/>
      <c r="L207" s="176"/>
      <c r="M207" s="176"/>
      <c r="N207" s="176"/>
      <c r="O207" s="176"/>
      <c r="P207" s="176"/>
      <c r="Q207" s="176"/>
      <c r="R207" s="176"/>
      <c r="S207" s="176"/>
      <c r="T207" s="176"/>
      <c r="U207" s="176"/>
      <c r="V207" s="176"/>
    </row>
    <row r="208" spans="2:22" ht="15.75">
      <c r="B208" s="2"/>
      <c r="C208" s="256" t="e">
        <f>Temperaturverlauf!J180</f>
        <v>#N/A</v>
      </c>
      <c r="D208" s="253">
        <f>Temperaturverlauf!I180</f>
        <v>0</v>
      </c>
      <c r="E208" s="28" t="str">
        <f t="shared" si="11"/>
        <v/>
      </c>
      <c r="F208" s="23" t="str">
        <f t="shared" si="10"/>
        <v/>
      </c>
      <c r="G208" s="276" t="e">
        <f t="shared" si="8"/>
        <v>#N/A</v>
      </c>
      <c r="H208">
        <f t="shared" si="9"/>
        <v>0</v>
      </c>
      <c r="I208" s="176"/>
      <c r="J208" s="176"/>
      <c r="K208" s="176"/>
      <c r="L208" s="176"/>
      <c r="M208" s="176"/>
      <c r="N208" s="176"/>
      <c r="O208" s="176"/>
      <c r="P208" s="176"/>
      <c r="Q208" s="176"/>
      <c r="R208" s="176"/>
      <c r="S208" s="176"/>
      <c r="T208" s="176"/>
      <c r="U208" s="176"/>
      <c r="V208" s="176"/>
    </row>
    <row r="209" spans="2:22" ht="15.75">
      <c r="B209" s="2"/>
      <c r="C209" s="256" t="e">
        <f>Temperaturverlauf!J181</f>
        <v>#N/A</v>
      </c>
      <c r="D209" s="253">
        <f>Temperaturverlauf!I181</f>
        <v>0</v>
      </c>
      <c r="E209" s="28" t="str">
        <f t="shared" si="11"/>
        <v/>
      </c>
      <c r="F209" s="23" t="str">
        <f t="shared" si="10"/>
        <v/>
      </c>
      <c r="G209" s="276" t="e">
        <f t="shared" si="8"/>
        <v>#N/A</v>
      </c>
      <c r="H209">
        <f t="shared" si="9"/>
        <v>0</v>
      </c>
      <c r="I209" s="176"/>
      <c r="J209" s="176"/>
      <c r="K209" s="176"/>
      <c r="L209" s="176"/>
      <c r="M209" s="176"/>
      <c r="N209" s="176"/>
      <c r="O209" s="176"/>
      <c r="P209" s="176"/>
      <c r="Q209" s="176"/>
      <c r="R209" s="176"/>
      <c r="S209" s="176"/>
      <c r="T209" s="176"/>
      <c r="U209" s="176"/>
      <c r="V209" s="176"/>
    </row>
    <row r="210" spans="2:22" ht="15.75">
      <c r="B210" s="2"/>
      <c r="C210" s="256" t="e">
        <f>Temperaturverlauf!J182</f>
        <v>#N/A</v>
      </c>
      <c r="D210" s="253">
        <f>Temperaturverlauf!I182</f>
        <v>0</v>
      </c>
      <c r="E210" s="28" t="str">
        <f t="shared" si="11"/>
        <v/>
      </c>
      <c r="F210" s="23" t="str">
        <f t="shared" si="10"/>
        <v/>
      </c>
      <c r="G210" s="276" t="e">
        <f t="shared" si="8"/>
        <v>#N/A</v>
      </c>
      <c r="H210">
        <f t="shared" si="9"/>
        <v>0</v>
      </c>
      <c r="I210" s="176"/>
      <c r="J210" s="176"/>
      <c r="K210" s="176"/>
      <c r="L210" s="176"/>
      <c r="M210" s="176"/>
      <c r="N210" s="176"/>
      <c r="O210" s="176"/>
      <c r="P210" s="176"/>
      <c r="Q210" s="176"/>
      <c r="R210" s="176"/>
      <c r="S210" s="176"/>
      <c r="T210" s="176"/>
      <c r="U210" s="176"/>
      <c r="V210" s="176"/>
    </row>
    <row r="211" spans="2:22" ht="15.75">
      <c r="B211" s="2"/>
      <c r="C211" s="256" t="e">
        <f>Temperaturverlauf!J183</f>
        <v>#N/A</v>
      </c>
      <c r="D211" s="253">
        <f>Temperaturverlauf!I183</f>
        <v>0</v>
      </c>
      <c r="E211" s="28" t="str">
        <f t="shared" si="11"/>
        <v/>
      </c>
      <c r="F211" s="23" t="str">
        <f t="shared" si="10"/>
        <v/>
      </c>
      <c r="G211" s="276" t="e">
        <f t="shared" si="8"/>
        <v>#N/A</v>
      </c>
      <c r="H211">
        <f t="shared" si="9"/>
        <v>0</v>
      </c>
      <c r="I211" s="176"/>
      <c r="J211" s="176"/>
      <c r="K211" s="176"/>
      <c r="L211" s="176"/>
      <c r="M211" s="176"/>
      <c r="N211" s="176"/>
      <c r="O211" s="176"/>
      <c r="P211" s="176"/>
      <c r="Q211" s="176"/>
      <c r="R211" s="176"/>
      <c r="S211" s="176"/>
      <c r="T211" s="176"/>
      <c r="U211" s="176"/>
      <c r="V211" s="176"/>
    </row>
    <row r="212" spans="2:22" ht="15.75">
      <c r="B212" s="2"/>
      <c r="C212" s="256" t="e">
        <f>Temperaturverlauf!J184</f>
        <v>#N/A</v>
      </c>
      <c r="D212" s="253">
        <f>Temperaturverlauf!I184</f>
        <v>0</v>
      </c>
      <c r="E212" s="28" t="str">
        <f t="shared" si="11"/>
        <v/>
      </c>
      <c r="F212" s="23" t="str">
        <f t="shared" si="10"/>
        <v/>
      </c>
      <c r="G212" s="276" t="e">
        <f t="shared" si="8"/>
        <v>#N/A</v>
      </c>
      <c r="H212">
        <f t="shared" si="9"/>
        <v>0</v>
      </c>
      <c r="I212" s="176"/>
      <c r="J212" s="176"/>
      <c r="K212" s="176"/>
      <c r="L212" s="176"/>
      <c r="M212" s="176"/>
      <c r="N212" s="176"/>
      <c r="O212" s="176"/>
      <c r="P212" s="176"/>
      <c r="Q212" s="176"/>
      <c r="R212" s="176"/>
      <c r="S212" s="176"/>
      <c r="T212" s="176"/>
      <c r="U212" s="176"/>
      <c r="V212" s="176"/>
    </row>
    <row r="213" spans="2:22" ht="15.75">
      <c r="B213" s="2"/>
      <c r="C213" s="256" t="e">
        <f>Temperaturverlauf!J185</f>
        <v>#N/A</v>
      </c>
      <c r="D213" s="253">
        <f>Temperaturverlauf!I185</f>
        <v>0</v>
      </c>
      <c r="E213" s="28" t="str">
        <f t="shared" si="11"/>
        <v/>
      </c>
      <c r="F213" s="23" t="str">
        <f t="shared" si="10"/>
        <v/>
      </c>
      <c r="G213" s="276" t="e">
        <f t="shared" si="8"/>
        <v>#N/A</v>
      </c>
      <c r="H213">
        <f t="shared" si="9"/>
        <v>0</v>
      </c>
      <c r="I213" s="176"/>
      <c r="J213" s="176"/>
      <c r="K213" s="176"/>
      <c r="L213" s="176"/>
      <c r="M213" s="176"/>
      <c r="N213" s="176"/>
      <c r="O213" s="176"/>
      <c r="P213" s="176"/>
      <c r="Q213" s="176"/>
      <c r="R213" s="176"/>
      <c r="S213" s="176"/>
      <c r="T213" s="176"/>
      <c r="U213" s="176"/>
      <c r="V213" s="176"/>
    </row>
    <row r="214" spans="2:22" ht="15.75">
      <c r="B214" s="2"/>
      <c r="C214" s="256" t="e">
        <f>Temperaturverlauf!J186</f>
        <v>#N/A</v>
      </c>
      <c r="D214" s="253">
        <f>Temperaturverlauf!I186</f>
        <v>0</v>
      </c>
      <c r="E214" s="28" t="str">
        <f t="shared" si="11"/>
        <v/>
      </c>
      <c r="F214" s="23" t="str">
        <f t="shared" si="10"/>
        <v/>
      </c>
      <c r="G214" s="276" t="e">
        <f t="shared" si="8"/>
        <v>#N/A</v>
      </c>
      <c r="H214">
        <f t="shared" si="9"/>
        <v>0</v>
      </c>
      <c r="I214" s="176"/>
      <c r="J214" s="176"/>
      <c r="K214" s="176"/>
      <c r="L214" s="176"/>
      <c r="M214" s="176"/>
      <c r="N214" s="176"/>
      <c r="O214" s="176"/>
      <c r="P214" s="176"/>
      <c r="Q214" s="176"/>
      <c r="R214" s="176"/>
      <c r="S214" s="176"/>
      <c r="T214" s="176"/>
      <c r="U214" s="176"/>
      <c r="V214" s="176"/>
    </row>
    <row r="215" spans="2:22" ht="15.75">
      <c r="B215" s="2"/>
      <c r="C215" s="256" t="e">
        <f>Temperaturverlauf!J187</f>
        <v>#N/A</v>
      </c>
      <c r="D215" s="253">
        <f>Temperaturverlauf!I187</f>
        <v>0</v>
      </c>
      <c r="E215" s="28" t="str">
        <f t="shared" si="11"/>
        <v/>
      </c>
      <c r="F215" s="23" t="str">
        <f t="shared" si="10"/>
        <v/>
      </c>
      <c r="G215" s="276" t="e">
        <f t="shared" si="8"/>
        <v>#N/A</v>
      </c>
      <c r="H215">
        <f t="shared" si="9"/>
        <v>0</v>
      </c>
      <c r="I215" s="176"/>
      <c r="J215" s="176"/>
      <c r="K215" s="176"/>
      <c r="L215" s="176"/>
      <c r="M215" s="176"/>
      <c r="N215" s="176"/>
      <c r="O215" s="176"/>
      <c r="P215" s="176"/>
      <c r="Q215" s="176"/>
      <c r="R215" s="176"/>
      <c r="S215" s="176"/>
      <c r="T215" s="176"/>
      <c r="U215" s="176"/>
      <c r="V215" s="176"/>
    </row>
    <row r="216" spans="2:22" ht="15.75">
      <c r="B216" s="2"/>
      <c r="C216" s="256" t="e">
        <f>Temperaturverlauf!J188</f>
        <v>#N/A</v>
      </c>
      <c r="D216" s="253">
        <f>Temperaturverlauf!I188</f>
        <v>0</v>
      </c>
      <c r="E216" s="28" t="str">
        <f t="shared" si="11"/>
        <v/>
      </c>
      <c r="F216" s="23" t="str">
        <f t="shared" si="10"/>
        <v/>
      </c>
      <c r="G216" s="276" t="e">
        <f t="shared" si="8"/>
        <v>#N/A</v>
      </c>
      <c r="H216">
        <f t="shared" si="9"/>
        <v>0</v>
      </c>
      <c r="I216" s="176"/>
      <c r="J216" s="176"/>
      <c r="K216" s="176"/>
      <c r="L216" s="176"/>
      <c r="M216" s="176"/>
      <c r="N216" s="176"/>
      <c r="O216" s="176"/>
      <c r="P216" s="176"/>
      <c r="Q216" s="176"/>
      <c r="R216" s="176"/>
      <c r="S216" s="176"/>
      <c r="T216" s="176"/>
      <c r="U216" s="176"/>
      <c r="V216" s="176"/>
    </row>
    <row r="217" spans="2:22" ht="15.75">
      <c r="B217" s="2"/>
      <c r="C217" s="256" t="e">
        <f>Temperaturverlauf!J189</f>
        <v>#N/A</v>
      </c>
      <c r="D217" s="253">
        <f>Temperaturverlauf!I189</f>
        <v>0</v>
      </c>
      <c r="E217" s="28" t="str">
        <f t="shared" si="11"/>
        <v/>
      </c>
      <c r="F217" s="23" t="str">
        <f t="shared" si="10"/>
        <v/>
      </c>
      <c r="G217" s="276" t="e">
        <f t="shared" si="8"/>
        <v>#N/A</v>
      </c>
      <c r="H217">
        <f t="shared" si="9"/>
        <v>0</v>
      </c>
      <c r="I217" s="176"/>
      <c r="J217" s="176"/>
      <c r="K217" s="176"/>
      <c r="L217" s="176"/>
      <c r="M217" s="176"/>
      <c r="N217" s="176"/>
      <c r="O217" s="176"/>
      <c r="P217" s="176"/>
      <c r="Q217" s="176"/>
      <c r="R217" s="176"/>
      <c r="S217" s="176"/>
      <c r="T217" s="176"/>
      <c r="U217" s="176"/>
      <c r="V217" s="176"/>
    </row>
    <row r="218" spans="2:22" ht="15.75">
      <c r="B218" s="2"/>
      <c r="C218" s="256" t="e">
        <f>Temperaturverlauf!J190</f>
        <v>#N/A</v>
      </c>
      <c r="D218" s="253">
        <f>Temperaturverlauf!I190</f>
        <v>0</v>
      </c>
      <c r="E218" s="28" t="str">
        <f t="shared" si="11"/>
        <v/>
      </c>
      <c r="F218" s="23" t="str">
        <f t="shared" si="10"/>
        <v/>
      </c>
      <c r="G218" s="276" t="e">
        <f t="shared" si="8"/>
        <v>#N/A</v>
      </c>
      <c r="H218">
        <f t="shared" si="9"/>
        <v>0</v>
      </c>
      <c r="I218" s="176"/>
      <c r="J218" s="176"/>
      <c r="K218" s="176"/>
      <c r="L218" s="176"/>
      <c r="M218" s="176"/>
      <c r="N218" s="176"/>
      <c r="O218" s="176"/>
      <c r="P218" s="176"/>
      <c r="Q218" s="176"/>
      <c r="R218" s="176"/>
      <c r="S218" s="176"/>
      <c r="T218" s="176"/>
      <c r="U218" s="176"/>
      <c r="V218" s="176"/>
    </row>
    <row r="219" spans="2:22" ht="15.75">
      <c r="B219" s="2"/>
      <c r="C219" s="256" t="e">
        <f>Temperaturverlauf!J191</f>
        <v>#N/A</v>
      </c>
      <c r="D219" s="253">
        <f>Temperaturverlauf!I191</f>
        <v>0</v>
      </c>
      <c r="E219" s="28" t="str">
        <f t="shared" si="11"/>
        <v/>
      </c>
      <c r="F219" s="23" t="str">
        <f t="shared" si="10"/>
        <v/>
      </c>
      <c r="G219" s="276" t="e">
        <f t="shared" si="8"/>
        <v>#N/A</v>
      </c>
      <c r="H219">
        <f t="shared" si="9"/>
        <v>0</v>
      </c>
      <c r="I219" s="176"/>
      <c r="J219" s="176"/>
      <c r="K219" s="176"/>
      <c r="L219" s="176"/>
      <c r="M219" s="176"/>
      <c r="N219" s="176"/>
      <c r="O219" s="176"/>
      <c r="P219" s="176"/>
      <c r="Q219" s="176"/>
      <c r="R219" s="176"/>
      <c r="S219" s="176"/>
      <c r="T219" s="176"/>
      <c r="U219" s="176"/>
      <c r="V219" s="176"/>
    </row>
    <row r="220" spans="2:22" ht="15.75">
      <c r="B220" s="2"/>
      <c r="C220" s="256" t="e">
        <f>Temperaturverlauf!J192</f>
        <v>#N/A</v>
      </c>
      <c r="D220" s="253">
        <f>Temperaturverlauf!I192</f>
        <v>0</v>
      </c>
      <c r="E220" s="28" t="str">
        <f t="shared" si="11"/>
        <v/>
      </c>
      <c r="F220" s="23" t="str">
        <f t="shared" si="10"/>
        <v/>
      </c>
      <c r="G220" s="276" t="e">
        <f t="shared" si="8"/>
        <v>#N/A</v>
      </c>
      <c r="H220">
        <f t="shared" si="9"/>
        <v>0</v>
      </c>
      <c r="I220" s="176"/>
      <c r="J220" s="176"/>
      <c r="K220" s="176"/>
      <c r="L220" s="176"/>
      <c r="M220" s="176"/>
      <c r="N220" s="176"/>
      <c r="O220" s="176"/>
      <c r="P220" s="176"/>
      <c r="Q220" s="176"/>
      <c r="R220" s="176"/>
      <c r="S220" s="176"/>
      <c r="T220" s="176"/>
      <c r="U220" s="176"/>
      <c r="V220" s="176"/>
    </row>
    <row r="221" spans="2:22" ht="15.75">
      <c r="B221" s="2"/>
      <c r="C221" s="256" t="e">
        <f>Temperaturverlauf!J193</f>
        <v>#N/A</v>
      </c>
      <c r="D221" s="253">
        <f>Temperaturverlauf!I193</f>
        <v>0</v>
      </c>
      <c r="E221" s="28" t="str">
        <f t="shared" si="11"/>
        <v/>
      </c>
      <c r="F221" s="23" t="str">
        <f t="shared" si="10"/>
        <v/>
      </c>
      <c r="G221" s="276" t="e">
        <f t="shared" si="8"/>
        <v>#N/A</v>
      </c>
      <c r="H221">
        <f t="shared" si="9"/>
        <v>0</v>
      </c>
      <c r="I221" s="176"/>
      <c r="J221" s="176"/>
      <c r="K221" s="176"/>
      <c r="L221" s="176"/>
      <c r="M221" s="176"/>
      <c r="N221" s="176"/>
      <c r="O221" s="176"/>
      <c r="P221" s="176"/>
      <c r="Q221" s="176"/>
      <c r="R221" s="176"/>
      <c r="S221" s="176"/>
      <c r="T221" s="176"/>
      <c r="U221" s="176"/>
      <c r="V221" s="176"/>
    </row>
    <row r="222" spans="2:22" ht="15.75">
      <c r="B222" s="2"/>
      <c r="C222" s="256" t="e">
        <f>Temperaturverlauf!J194</f>
        <v>#N/A</v>
      </c>
      <c r="D222" s="253">
        <f>Temperaturverlauf!I194</f>
        <v>0</v>
      </c>
      <c r="E222" s="28" t="str">
        <f t="shared" si="11"/>
        <v/>
      </c>
      <c r="F222" s="23" t="str">
        <f t="shared" si="10"/>
        <v/>
      </c>
      <c r="G222" s="276" t="e">
        <f t="shared" si="8"/>
        <v>#N/A</v>
      </c>
      <c r="H222">
        <f t="shared" si="9"/>
        <v>0</v>
      </c>
      <c r="I222" s="176"/>
      <c r="J222" s="176"/>
      <c r="K222" s="176"/>
      <c r="L222" s="176"/>
      <c r="M222" s="176"/>
      <c r="N222" s="176"/>
      <c r="O222" s="176"/>
      <c r="P222" s="176"/>
      <c r="Q222" s="176"/>
      <c r="R222" s="176"/>
      <c r="S222" s="176"/>
      <c r="T222" s="176"/>
      <c r="U222" s="176"/>
      <c r="V222" s="176"/>
    </row>
    <row r="223" spans="2:22" ht="15.75">
      <c r="B223" s="2"/>
      <c r="C223" s="256" t="e">
        <f>Temperaturverlauf!J195</f>
        <v>#N/A</v>
      </c>
      <c r="D223" s="253">
        <f>Temperaturverlauf!I195</f>
        <v>0</v>
      </c>
      <c r="E223" s="28" t="str">
        <f t="shared" si="11"/>
        <v/>
      </c>
      <c r="F223" s="23" t="str">
        <f t="shared" si="10"/>
        <v/>
      </c>
      <c r="G223" s="276" t="e">
        <f t="shared" si="8"/>
        <v>#N/A</v>
      </c>
      <c r="H223">
        <f t="shared" si="9"/>
        <v>0</v>
      </c>
      <c r="I223" s="176"/>
      <c r="J223" s="176"/>
      <c r="K223" s="176"/>
      <c r="L223" s="176"/>
      <c r="M223" s="176"/>
      <c r="N223" s="176"/>
      <c r="O223" s="176"/>
      <c r="P223" s="176"/>
      <c r="Q223" s="176"/>
      <c r="R223" s="176"/>
      <c r="S223" s="176"/>
      <c r="T223" s="176"/>
      <c r="U223" s="176"/>
      <c r="V223" s="176"/>
    </row>
    <row r="224" spans="2:22" ht="15.75">
      <c r="B224" s="2"/>
      <c r="C224" s="256" t="e">
        <f>Temperaturverlauf!J196</f>
        <v>#N/A</v>
      </c>
      <c r="D224" s="253">
        <f>Temperaturverlauf!I196</f>
        <v>0</v>
      </c>
      <c r="E224" s="28" t="str">
        <f t="shared" si="11"/>
        <v/>
      </c>
      <c r="F224" s="23" t="str">
        <f t="shared" si="10"/>
        <v/>
      </c>
      <c r="G224" s="276" t="e">
        <f t="shared" si="8"/>
        <v>#N/A</v>
      </c>
      <c r="H224">
        <f t="shared" si="9"/>
        <v>0</v>
      </c>
      <c r="I224" s="176"/>
      <c r="J224" s="176"/>
      <c r="K224" s="176"/>
      <c r="L224" s="176"/>
      <c r="M224" s="176"/>
      <c r="N224" s="176"/>
      <c r="O224" s="176"/>
      <c r="P224" s="176"/>
      <c r="Q224" s="176"/>
      <c r="R224" s="176"/>
      <c r="S224" s="176"/>
      <c r="T224" s="176"/>
      <c r="U224" s="176"/>
      <c r="V224" s="176"/>
    </row>
    <row r="225" spans="2:22" ht="15.75">
      <c r="B225" s="2"/>
      <c r="C225" s="256" t="e">
        <f>Temperaturverlauf!J197</f>
        <v>#N/A</v>
      </c>
      <c r="D225" s="253">
        <f>Temperaturverlauf!I197</f>
        <v>0</v>
      </c>
      <c r="E225" s="28" t="str">
        <f t="shared" si="11"/>
        <v/>
      </c>
      <c r="F225" s="23" t="str">
        <f t="shared" si="10"/>
        <v/>
      </c>
      <c r="G225" s="276" t="e">
        <f t="shared" si="8"/>
        <v>#N/A</v>
      </c>
      <c r="H225">
        <f t="shared" si="9"/>
        <v>0</v>
      </c>
      <c r="I225" s="176"/>
      <c r="J225" s="176"/>
      <c r="K225" s="176"/>
      <c r="L225" s="176"/>
      <c r="M225" s="176"/>
      <c r="N225" s="176"/>
      <c r="O225" s="176"/>
      <c r="P225" s="176"/>
      <c r="Q225" s="176"/>
      <c r="R225" s="176"/>
      <c r="S225" s="176"/>
      <c r="T225" s="176"/>
      <c r="U225" s="176"/>
      <c r="V225" s="176"/>
    </row>
    <row r="226" spans="2:22" ht="15.75">
      <c r="B226" s="2"/>
      <c r="C226" s="256" t="e">
        <f>Temperaturverlauf!J198</f>
        <v>#N/A</v>
      </c>
      <c r="D226" s="253">
        <f>Temperaturverlauf!I198</f>
        <v>0</v>
      </c>
      <c r="E226" s="28" t="str">
        <f t="shared" si="11"/>
        <v/>
      </c>
      <c r="F226" s="23" t="str">
        <f t="shared" si="10"/>
        <v/>
      </c>
      <c r="G226" s="276" t="e">
        <f t="shared" si="8"/>
        <v>#N/A</v>
      </c>
      <c r="H226">
        <f t="shared" si="9"/>
        <v>0</v>
      </c>
      <c r="I226" s="176"/>
      <c r="J226" s="176"/>
      <c r="K226" s="176"/>
      <c r="L226" s="176"/>
      <c r="M226" s="176"/>
      <c r="N226" s="176"/>
      <c r="O226" s="176"/>
      <c r="P226" s="176"/>
      <c r="Q226" s="176"/>
      <c r="R226" s="176"/>
      <c r="S226" s="176"/>
      <c r="T226" s="176"/>
      <c r="U226" s="176"/>
      <c r="V226" s="176"/>
    </row>
    <row r="227" spans="2:22" ht="15.75">
      <c r="B227" s="2"/>
      <c r="C227" s="256" t="e">
        <f>Temperaturverlauf!J199</f>
        <v>#N/A</v>
      </c>
      <c r="D227" s="253">
        <f>Temperaturverlauf!I199</f>
        <v>0</v>
      </c>
      <c r="E227" s="28" t="str">
        <f t="shared" si="11"/>
        <v/>
      </c>
      <c r="F227" s="23" t="str">
        <f t="shared" si="10"/>
        <v/>
      </c>
      <c r="G227" s="276" t="e">
        <f t="shared" si="8"/>
        <v>#N/A</v>
      </c>
      <c r="H227">
        <f t="shared" si="9"/>
        <v>0</v>
      </c>
      <c r="I227" s="176"/>
      <c r="J227" s="176"/>
      <c r="K227" s="176"/>
      <c r="L227" s="176"/>
      <c r="M227" s="176"/>
      <c r="N227" s="176"/>
      <c r="O227" s="176"/>
      <c r="P227" s="176"/>
      <c r="Q227" s="176"/>
      <c r="R227" s="176"/>
      <c r="S227" s="176"/>
      <c r="T227" s="176"/>
      <c r="U227" s="176"/>
      <c r="V227" s="176"/>
    </row>
    <row r="228" spans="2:22" ht="15.75">
      <c r="B228" s="2"/>
      <c r="C228" s="256" t="e">
        <f>Temperaturverlauf!J200</f>
        <v>#N/A</v>
      </c>
      <c r="D228" s="253">
        <f>Temperaturverlauf!I200</f>
        <v>0</v>
      </c>
      <c r="E228" s="28" t="str">
        <f t="shared" si="11"/>
        <v/>
      </c>
      <c r="F228" s="23" t="str">
        <f t="shared" si="10"/>
        <v/>
      </c>
      <c r="G228" s="276" t="e">
        <f t="shared" si="8"/>
        <v>#N/A</v>
      </c>
      <c r="H228">
        <f t="shared" si="9"/>
        <v>0</v>
      </c>
      <c r="I228" s="176"/>
      <c r="J228" s="176"/>
      <c r="K228" s="176"/>
      <c r="L228" s="176"/>
      <c r="M228" s="176"/>
      <c r="N228" s="176"/>
      <c r="O228" s="176"/>
      <c r="P228" s="176"/>
      <c r="Q228" s="176"/>
      <c r="R228" s="176"/>
      <c r="S228" s="176"/>
      <c r="T228" s="176"/>
      <c r="U228" s="176"/>
      <c r="V228" s="176"/>
    </row>
    <row r="229" spans="2:22" ht="15.75">
      <c r="B229" s="2"/>
      <c r="C229" s="256" t="e">
        <f>Temperaturverlauf!J201</f>
        <v>#N/A</v>
      </c>
      <c r="D229" s="253">
        <f>Temperaturverlauf!I201</f>
        <v>0</v>
      </c>
      <c r="E229" s="28" t="str">
        <f t="shared" si="11"/>
        <v/>
      </c>
      <c r="F229" s="23" t="str">
        <f t="shared" si="10"/>
        <v/>
      </c>
      <c r="G229" s="276" t="e">
        <f t="shared" si="8"/>
        <v>#N/A</v>
      </c>
      <c r="H229">
        <f t="shared" si="9"/>
        <v>0</v>
      </c>
      <c r="I229" s="176"/>
      <c r="J229" s="176"/>
      <c r="K229" s="176"/>
      <c r="L229" s="176"/>
      <c r="M229" s="176"/>
      <c r="N229" s="176"/>
      <c r="O229" s="176"/>
      <c r="P229" s="176"/>
      <c r="Q229" s="176"/>
      <c r="R229" s="176"/>
      <c r="S229" s="176"/>
      <c r="T229" s="176"/>
      <c r="U229" s="176"/>
      <c r="V229" s="176"/>
    </row>
    <row r="230" spans="2:22" ht="15.75">
      <c r="B230" s="2"/>
      <c r="C230" s="256" t="e">
        <f>Temperaturverlauf!J202</f>
        <v>#N/A</v>
      </c>
      <c r="D230" s="253">
        <f>Temperaturverlauf!I202</f>
        <v>0</v>
      </c>
      <c r="E230" s="28" t="str">
        <f t="shared" si="11"/>
        <v/>
      </c>
      <c r="F230" s="23" t="str">
        <f t="shared" si="10"/>
        <v/>
      </c>
      <c r="G230" s="276" t="e">
        <f t="shared" si="8"/>
        <v>#N/A</v>
      </c>
      <c r="H230">
        <f t="shared" si="9"/>
        <v>0</v>
      </c>
      <c r="I230" s="176"/>
      <c r="J230" s="176"/>
      <c r="K230" s="176"/>
      <c r="L230" s="176"/>
      <c r="M230" s="176"/>
      <c r="N230" s="176"/>
      <c r="O230" s="176"/>
      <c r="P230" s="176"/>
      <c r="Q230" s="176"/>
      <c r="R230" s="176"/>
      <c r="S230" s="176"/>
      <c r="T230" s="176"/>
      <c r="U230" s="176"/>
      <c r="V230" s="176"/>
    </row>
    <row r="231" spans="2:22" ht="15.75">
      <c r="B231" s="2"/>
      <c r="C231" s="256" t="e">
        <f>Temperaturverlauf!J203</f>
        <v>#N/A</v>
      </c>
      <c r="D231" s="253">
        <f>Temperaturverlauf!I203</f>
        <v>0</v>
      </c>
      <c r="E231" s="28" t="str">
        <f t="shared" si="11"/>
        <v/>
      </c>
      <c r="F231" s="23" t="str">
        <f t="shared" si="10"/>
        <v/>
      </c>
      <c r="G231" s="276" t="e">
        <f t="shared" si="8"/>
        <v>#N/A</v>
      </c>
      <c r="H231">
        <f t="shared" si="9"/>
        <v>0</v>
      </c>
      <c r="I231" s="176"/>
      <c r="J231" s="176"/>
      <c r="K231" s="176"/>
      <c r="L231" s="176"/>
      <c r="M231" s="176"/>
      <c r="N231" s="176"/>
      <c r="O231" s="176"/>
      <c r="P231" s="176"/>
      <c r="Q231" s="176"/>
      <c r="R231" s="176"/>
      <c r="S231" s="176"/>
      <c r="T231" s="176"/>
      <c r="U231" s="176"/>
      <c r="V231" s="176"/>
    </row>
    <row r="232" spans="2:22" ht="15.75">
      <c r="B232" s="2"/>
      <c r="C232" s="256" t="e">
        <f>Temperaturverlauf!J204</f>
        <v>#N/A</v>
      </c>
      <c r="D232" s="253">
        <f>Temperaturverlauf!I204</f>
        <v>0</v>
      </c>
      <c r="E232" s="28" t="str">
        <f t="shared" si="11"/>
        <v/>
      </c>
      <c r="F232" s="23" t="str">
        <f t="shared" si="10"/>
        <v/>
      </c>
      <c r="G232" s="276" t="e">
        <f t="shared" si="8"/>
        <v>#N/A</v>
      </c>
      <c r="H232">
        <f t="shared" si="9"/>
        <v>0</v>
      </c>
      <c r="I232" s="176"/>
      <c r="J232" s="176"/>
      <c r="K232" s="176"/>
      <c r="L232" s="176"/>
      <c r="M232" s="176"/>
      <c r="N232" s="176"/>
      <c r="O232" s="176"/>
      <c r="P232" s="176"/>
      <c r="Q232" s="176"/>
      <c r="R232" s="176"/>
      <c r="S232" s="176"/>
      <c r="T232" s="176"/>
      <c r="U232" s="176"/>
      <c r="V232" s="176"/>
    </row>
    <row r="233" spans="2:22" ht="15.75">
      <c r="B233" s="2"/>
      <c r="C233" s="256" t="e">
        <f>Temperaturverlauf!J205</f>
        <v>#N/A</v>
      </c>
      <c r="D233" s="253">
        <f>Temperaturverlauf!I205</f>
        <v>0</v>
      </c>
      <c r="E233" s="28" t="str">
        <f t="shared" si="11"/>
        <v/>
      </c>
      <c r="F233" s="23" t="str">
        <f t="shared" si="10"/>
        <v/>
      </c>
      <c r="G233" s="276" t="e">
        <f t="shared" si="8"/>
        <v>#N/A</v>
      </c>
      <c r="H233">
        <f t="shared" si="9"/>
        <v>0</v>
      </c>
      <c r="I233" s="176"/>
      <c r="J233" s="176"/>
      <c r="K233" s="176"/>
      <c r="L233" s="176"/>
      <c r="M233" s="176"/>
      <c r="N233" s="176"/>
      <c r="O233" s="176"/>
      <c r="P233" s="176"/>
      <c r="Q233" s="176"/>
      <c r="R233" s="176"/>
      <c r="S233" s="176"/>
      <c r="T233" s="176"/>
      <c r="U233" s="176"/>
      <c r="V233" s="176"/>
    </row>
    <row r="234" spans="2:22" ht="15.75">
      <c r="B234" s="2"/>
      <c r="C234" s="256" t="e">
        <f>Temperaturverlauf!J206</f>
        <v>#N/A</v>
      </c>
      <c r="D234" s="253">
        <f>Temperaturverlauf!I206</f>
        <v>0</v>
      </c>
      <c r="E234" s="28" t="str">
        <f t="shared" si="11"/>
        <v/>
      </c>
      <c r="F234" s="23" t="str">
        <f t="shared" si="10"/>
        <v/>
      </c>
      <c r="G234" s="276" t="e">
        <f t="shared" si="8"/>
        <v>#N/A</v>
      </c>
      <c r="H234">
        <f t="shared" si="9"/>
        <v>0</v>
      </c>
      <c r="I234" s="176"/>
      <c r="J234" s="176"/>
      <c r="K234" s="176"/>
      <c r="L234" s="176"/>
      <c r="M234" s="176"/>
      <c r="N234" s="176"/>
      <c r="O234" s="176"/>
      <c r="P234" s="176"/>
      <c r="Q234" s="176"/>
      <c r="R234" s="176"/>
      <c r="S234" s="176"/>
      <c r="T234" s="176"/>
      <c r="U234" s="176"/>
      <c r="V234" s="176"/>
    </row>
    <row r="235" spans="2:22" ht="15.75">
      <c r="B235" s="2"/>
      <c r="C235" s="256" t="e">
        <f>Temperaturverlauf!J207</f>
        <v>#N/A</v>
      </c>
      <c r="D235" s="253">
        <f>Temperaturverlauf!I207</f>
        <v>0</v>
      </c>
      <c r="E235" s="28" t="str">
        <f t="shared" si="11"/>
        <v/>
      </c>
      <c r="F235" s="23" t="str">
        <f t="shared" si="10"/>
        <v/>
      </c>
      <c r="G235" s="276" t="e">
        <f t="shared" si="8"/>
        <v>#N/A</v>
      </c>
      <c r="H235">
        <f t="shared" si="9"/>
        <v>0</v>
      </c>
      <c r="I235" s="176"/>
      <c r="J235" s="176"/>
      <c r="K235" s="176"/>
      <c r="L235" s="176"/>
      <c r="M235" s="176"/>
      <c r="N235" s="176"/>
      <c r="O235" s="176"/>
      <c r="P235" s="176"/>
      <c r="Q235" s="176"/>
      <c r="R235" s="176"/>
      <c r="S235" s="176"/>
      <c r="T235" s="176"/>
      <c r="U235" s="176"/>
      <c r="V235" s="176"/>
    </row>
    <row r="236" spans="2:22" ht="15.75">
      <c r="B236" s="2"/>
      <c r="C236" s="256" t="e">
        <f>Temperaturverlauf!J208</f>
        <v>#N/A</v>
      </c>
      <c r="D236" s="253">
        <f>Temperaturverlauf!I208</f>
        <v>0</v>
      </c>
      <c r="E236" s="28" t="str">
        <f t="shared" si="11"/>
        <v/>
      </c>
      <c r="F236" s="23" t="str">
        <f t="shared" si="10"/>
        <v/>
      </c>
      <c r="G236" s="276" t="e">
        <f t="shared" si="8"/>
        <v>#N/A</v>
      </c>
      <c r="H236">
        <f t="shared" si="9"/>
        <v>0</v>
      </c>
      <c r="I236" s="176"/>
      <c r="J236" s="176"/>
      <c r="K236" s="176"/>
      <c r="L236" s="176"/>
      <c r="M236" s="176"/>
      <c r="N236" s="176"/>
      <c r="O236" s="176"/>
      <c r="P236" s="176"/>
      <c r="Q236" s="176"/>
      <c r="R236" s="176"/>
      <c r="S236" s="176"/>
      <c r="T236" s="176"/>
      <c r="U236" s="176"/>
      <c r="V236" s="176"/>
    </row>
    <row r="237" spans="2:22" ht="15.75">
      <c r="B237" s="2"/>
      <c r="C237" s="256" t="e">
        <f>Temperaturverlauf!J209</f>
        <v>#N/A</v>
      </c>
      <c r="D237" s="253">
        <f>Temperaturverlauf!I209</f>
        <v>0</v>
      </c>
      <c r="E237" s="28" t="str">
        <f t="shared" si="11"/>
        <v/>
      </c>
      <c r="F237" s="23" t="str">
        <f t="shared" si="10"/>
        <v/>
      </c>
      <c r="G237" s="276" t="e">
        <f t="shared" si="8"/>
        <v>#N/A</v>
      </c>
      <c r="H237">
        <f t="shared" si="9"/>
        <v>0</v>
      </c>
      <c r="I237" s="176"/>
      <c r="J237" s="176"/>
      <c r="K237" s="176"/>
      <c r="L237" s="176"/>
      <c r="M237" s="176"/>
      <c r="N237" s="176"/>
      <c r="O237" s="176"/>
      <c r="P237" s="176"/>
      <c r="Q237" s="176"/>
      <c r="R237" s="176"/>
      <c r="S237" s="176"/>
      <c r="T237" s="176"/>
      <c r="U237" s="176"/>
      <c r="V237" s="176"/>
    </row>
    <row r="238" spans="2:22" ht="15.75">
      <c r="B238" s="2"/>
      <c r="C238" s="256" t="e">
        <f>Temperaturverlauf!J210</f>
        <v>#N/A</v>
      </c>
      <c r="D238" s="253">
        <f>Temperaturverlauf!I210</f>
        <v>0</v>
      </c>
      <c r="E238" s="28" t="str">
        <f t="shared" si="11"/>
        <v/>
      </c>
      <c r="F238" s="23" t="str">
        <f t="shared" si="10"/>
        <v/>
      </c>
      <c r="G238" s="276" t="e">
        <f t="shared" ref="G238:G265" si="12">IF(ISNUMBER(D238),10^((C238-$E$39)/$E$38)*D238,"")</f>
        <v>#N/A</v>
      </c>
      <c r="H238">
        <f t="shared" si="9"/>
        <v>0</v>
      </c>
      <c r="I238" s="176"/>
      <c r="J238" s="176"/>
      <c r="K238" s="176"/>
      <c r="L238" s="176"/>
      <c r="M238" s="176"/>
      <c r="N238" s="176"/>
      <c r="O238" s="176"/>
      <c r="P238" s="176"/>
      <c r="Q238" s="176"/>
      <c r="R238" s="176"/>
      <c r="S238" s="176"/>
      <c r="T238" s="176"/>
      <c r="U238" s="176"/>
      <c r="V238" s="176"/>
    </row>
    <row r="239" spans="2:22" ht="15.75">
      <c r="B239" s="2"/>
      <c r="C239" s="256" t="e">
        <f>Temperaturverlauf!J211</f>
        <v>#N/A</v>
      </c>
      <c r="D239" s="253">
        <f>Temperaturverlauf!I211</f>
        <v>0</v>
      </c>
      <c r="E239" s="28" t="str">
        <f t="shared" si="11"/>
        <v/>
      </c>
      <c r="F239" s="23" t="str">
        <f t="shared" si="10"/>
        <v/>
      </c>
      <c r="G239" s="276" t="e">
        <f t="shared" si="12"/>
        <v>#N/A</v>
      </c>
      <c r="H239">
        <f t="shared" ref="H239:H265" si="13">IF(ISNA(G239),0,G239)</f>
        <v>0</v>
      </c>
      <c r="I239" s="176"/>
      <c r="J239" s="176"/>
      <c r="K239" s="176"/>
      <c r="L239" s="176"/>
      <c r="M239" s="176"/>
      <c r="N239" s="176"/>
      <c r="O239" s="176"/>
      <c r="P239" s="176"/>
      <c r="Q239" s="176"/>
      <c r="R239" s="176"/>
      <c r="S239" s="176"/>
      <c r="T239" s="176"/>
      <c r="U239" s="176"/>
      <c r="V239" s="176"/>
    </row>
    <row r="240" spans="2:22" ht="15.75">
      <c r="B240" s="2"/>
      <c r="C240" s="256" t="e">
        <f>Temperaturverlauf!J212</f>
        <v>#N/A</v>
      </c>
      <c r="D240" s="253">
        <f>Temperaturverlauf!I212</f>
        <v>0</v>
      </c>
      <c r="E240" s="28" t="str">
        <f t="shared" si="11"/>
        <v/>
      </c>
      <c r="F240" s="23" t="str">
        <f t="shared" ref="F240:F265" si="14">IF(ISNUMBER(C240),10^((C240-$E$39)/$E$38),"")</f>
        <v/>
      </c>
      <c r="G240" s="276" t="e">
        <f t="shared" si="12"/>
        <v>#N/A</v>
      </c>
      <c r="H240">
        <f t="shared" si="13"/>
        <v>0</v>
      </c>
      <c r="I240" s="176"/>
      <c r="J240" s="176"/>
      <c r="K240" s="176"/>
      <c r="L240" s="176"/>
      <c r="M240" s="176"/>
      <c r="N240" s="176"/>
      <c r="O240" s="176"/>
      <c r="P240" s="176"/>
      <c r="Q240" s="176"/>
      <c r="R240" s="176"/>
      <c r="S240" s="176"/>
      <c r="T240" s="176"/>
      <c r="U240" s="176"/>
      <c r="V240" s="176"/>
    </row>
    <row r="241" spans="2:22" ht="15.75">
      <c r="B241" s="2"/>
      <c r="C241" s="256" t="e">
        <f>Temperaturverlauf!J213</f>
        <v>#N/A</v>
      </c>
      <c r="D241" s="253">
        <f>Temperaturverlauf!I213</f>
        <v>0</v>
      </c>
      <c r="E241" s="28" t="str">
        <f t="shared" si="11"/>
        <v/>
      </c>
      <c r="F241" s="23" t="str">
        <f t="shared" si="14"/>
        <v/>
      </c>
      <c r="G241" s="276" t="e">
        <f t="shared" si="12"/>
        <v>#N/A</v>
      </c>
      <c r="H241">
        <f t="shared" si="13"/>
        <v>0</v>
      </c>
      <c r="I241" s="176"/>
      <c r="J241" s="176"/>
      <c r="K241" s="176"/>
      <c r="L241" s="176"/>
      <c r="M241" s="176"/>
      <c r="N241" s="176"/>
      <c r="O241" s="176"/>
      <c r="P241" s="176"/>
      <c r="Q241" s="176"/>
      <c r="R241" s="176"/>
      <c r="S241" s="176"/>
      <c r="T241" s="176"/>
      <c r="U241" s="176"/>
      <c r="V241" s="176"/>
    </row>
    <row r="242" spans="2:22" ht="15.75">
      <c r="B242" s="2"/>
      <c r="C242" s="256" t="e">
        <f>Temperaturverlauf!J214</f>
        <v>#N/A</v>
      </c>
      <c r="D242" s="253">
        <f>Temperaturverlauf!I214</f>
        <v>0</v>
      </c>
      <c r="E242" s="28" t="str">
        <f t="shared" ref="E242:E265" si="15">IF(ISNUMBER(C242),$E$37/10^((C242-$E$39)/$E$38),"")</f>
        <v/>
      </c>
      <c r="F242" s="23" t="str">
        <f t="shared" si="14"/>
        <v/>
      </c>
      <c r="G242" s="276" t="e">
        <f t="shared" si="12"/>
        <v>#N/A</v>
      </c>
      <c r="H242">
        <f t="shared" si="13"/>
        <v>0</v>
      </c>
      <c r="I242" s="176"/>
      <c r="J242" s="176"/>
      <c r="K242" s="176"/>
      <c r="L242" s="176"/>
      <c r="M242" s="176"/>
      <c r="N242" s="176"/>
      <c r="O242" s="176"/>
      <c r="P242" s="176"/>
      <c r="Q242" s="176"/>
      <c r="R242" s="176"/>
      <c r="S242" s="176"/>
      <c r="T242" s="176"/>
      <c r="U242" s="176"/>
      <c r="V242" s="176"/>
    </row>
    <row r="243" spans="2:22" ht="15.75">
      <c r="B243" s="2"/>
      <c r="C243" s="256" t="e">
        <f>Temperaturverlauf!J215</f>
        <v>#N/A</v>
      </c>
      <c r="D243" s="253">
        <f>Temperaturverlauf!I215</f>
        <v>0</v>
      </c>
      <c r="E243" s="28" t="str">
        <f t="shared" si="15"/>
        <v/>
      </c>
      <c r="F243" s="23" t="str">
        <f t="shared" si="14"/>
        <v/>
      </c>
      <c r="G243" s="276" t="e">
        <f t="shared" si="12"/>
        <v>#N/A</v>
      </c>
      <c r="H243">
        <f t="shared" si="13"/>
        <v>0</v>
      </c>
      <c r="I243" s="176"/>
      <c r="J243" s="176"/>
      <c r="K243" s="176"/>
      <c r="L243" s="176"/>
      <c r="M243" s="176"/>
      <c r="N243" s="176"/>
      <c r="O243" s="176"/>
      <c r="P243" s="176"/>
      <c r="Q243" s="176"/>
      <c r="R243" s="176"/>
      <c r="S243" s="176"/>
      <c r="T243" s="176"/>
      <c r="U243" s="176"/>
      <c r="V243" s="176"/>
    </row>
    <row r="244" spans="2:22" ht="15.75">
      <c r="B244" s="2"/>
      <c r="C244" s="256" t="e">
        <f>Temperaturverlauf!J216</f>
        <v>#N/A</v>
      </c>
      <c r="D244" s="253">
        <f>Temperaturverlauf!I216</f>
        <v>0</v>
      </c>
      <c r="E244" s="28" t="str">
        <f t="shared" si="15"/>
        <v/>
      </c>
      <c r="F244" s="23" t="str">
        <f t="shared" si="14"/>
        <v/>
      </c>
      <c r="G244" s="276" t="e">
        <f t="shared" si="12"/>
        <v>#N/A</v>
      </c>
      <c r="H244">
        <f t="shared" si="13"/>
        <v>0</v>
      </c>
      <c r="I244" s="176"/>
      <c r="J244" s="176"/>
      <c r="K244" s="176"/>
      <c r="L244" s="176"/>
      <c r="M244" s="176"/>
      <c r="N244" s="176"/>
      <c r="O244" s="176"/>
      <c r="P244" s="176"/>
      <c r="Q244" s="176"/>
      <c r="R244" s="176"/>
      <c r="S244" s="176"/>
      <c r="T244" s="176"/>
      <c r="U244" s="176"/>
      <c r="V244" s="176"/>
    </row>
    <row r="245" spans="2:22" ht="15.75">
      <c r="B245" s="2"/>
      <c r="C245" s="256" t="e">
        <f>Temperaturverlauf!J217</f>
        <v>#N/A</v>
      </c>
      <c r="D245" s="253">
        <f>Temperaturverlauf!I217</f>
        <v>0</v>
      </c>
      <c r="E245" s="28" t="str">
        <f t="shared" si="15"/>
        <v/>
      </c>
      <c r="F245" s="23" t="str">
        <f t="shared" si="14"/>
        <v/>
      </c>
      <c r="G245" s="276" t="e">
        <f t="shared" si="12"/>
        <v>#N/A</v>
      </c>
      <c r="H245">
        <f t="shared" si="13"/>
        <v>0</v>
      </c>
      <c r="I245" s="176"/>
      <c r="J245" s="176"/>
      <c r="K245" s="176"/>
      <c r="L245" s="176"/>
      <c r="M245" s="176"/>
      <c r="N245" s="176"/>
      <c r="O245" s="176"/>
      <c r="P245" s="176"/>
      <c r="Q245" s="176"/>
      <c r="R245" s="176"/>
      <c r="S245" s="176"/>
      <c r="T245" s="176"/>
      <c r="U245" s="176"/>
      <c r="V245" s="176"/>
    </row>
    <row r="246" spans="2:22" ht="15.75">
      <c r="B246" s="2"/>
      <c r="C246" s="256" t="e">
        <f>Temperaturverlauf!J218</f>
        <v>#N/A</v>
      </c>
      <c r="D246" s="253">
        <f>Temperaturverlauf!I218</f>
        <v>0</v>
      </c>
      <c r="E246" s="28" t="str">
        <f t="shared" si="15"/>
        <v/>
      </c>
      <c r="F246" s="23" t="str">
        <f t="shared" si="14"/>
        <v/>
      </c>
      <c r="G246" s="276" t="e">
        <f t="shared" si="12"/>
        <v>#N/A</v>
      </c>
      <c r="H246">
        <f t="shared" si="13"/>
        <v>0</v>
      </c>
      <c r="I246" s="176"/>
      <c r="J246" s="176"/>
      <c r="K246" s="176"/>
      <c r="L246" s="176"/>
      <c r="M246" s="176"/>
      <c r="N246" s="176"/>
      <c r="O246" s="176"/>
      <c r="P246" s="176"/>
      <c r="Q246" s="176"/>
      <c r="R246" s="176"/>
      <c r="S246" s="176"/>
      <c r="T246" s="176"/>
      <c r="U246" s="176"/>
      <c r="V246" s="176"/>
    </row>
    <row r="247" spans="2:22" ht="15.75">
      <c r="B247" s="2"/>
      <c r="C247" s="256" t="e">
        <f>Temperaturverlauf!J219</f>
        <v>#N/A</v>
      </c>
      <c r="D247" s="253">
        <f>Temperaturverlauf!I219</f>
        <v>0</v>
      </c>
      <c r="E247" s="28" t="str">
        <f t="shared" si="15"/>
        <v/>
      </c>
      <c r="F247" s="23" t="str">
        <f t="shared" si="14"/>
        <v/>
      </c>
      <c r="G247" s="276" t="e">
        <f t="shared" si="12"/>
        <v>#N/A</v>
      </c>
      <c r="H247">
        <f t="shared" si="13"/>
        <v>0</v>
      </c>
      <c r="I247" s="176"/>
      <c r="J247" s="176"/>
      <c r="K247" s="176"/>
      <c r="L247" s="176"/>
      <c r="M247" s="176"/>
      <c r="N247" s="176"/>
      <c r="O247" s="176"/>
      <c r="P247" s="176"/>
      <c r="Q247" s="176"/>
      <c r="R247" s="176"/>
      <c r="S247" s="176"/>
      <c r="T247" s="176"/>
      <c r="U247" s="176"/>
      <c r="V247" s="176"/>
    </row>
    <row r="248" spans="2:22" ht="15.75">
      <c r="B248" s="2"/>
      <c r="C248" s="256" t="e">
        <f>Temperaturverlauf!J220</f>
        <v>#N/A</v>
      </c>
      <c r="D248" s="253">
        <f>Temperaturverlauf!I220</f>
        <v>0</v>
      </c>
      <c r="E248" s="28" t="str">
        <f t="shared" si="15"/>
        <v/>
      </c>
      <c r="F248" s="23" t="str">
        <f t="shared" si="14"/>
        <v/>
      </c>
      <c r="G248" s="276" t="e">
        <f t="shared" si="12"/>
        <v>#N/A</v>
      </c>
      <c r="H248">
        <f t="shared" si="13"/>
        <v>0</v>
      </c>
      <c r="I248" s="176"/>
      <c r="J248" s="176"/>
      <c r="K248" s="176"/>
      <c r="L248" s="176"/>
      <c r="M248" s="176"/>
      <c r="N248" s="176"/>
      <c r="O248" s="176"/>
      <c r="P248" s="176"/>
      <c r="Q248" s="176"/>
      <c r="R248" s="176"/>
      <c r="S248" s="176"/>
      <c r="T248" s="176"/>
      <c r="U248" s="176"/>
      <c r="V248" s="176"/>
    </row>
    <row r="249" spans="2:22" ht="15.75">
      <c r="B249" s="2"/>
      <c r="C249" s="256" t="e">
        <f>Temperaturverlauf!J221</f>
        <v>#N/A</v>
      </c>
      <c r="D249" s="253">
        <f>Temperaturverlauf!I221</f>
        <v>0</v>
      </c>
      <c r="E249" s="28" t="str">
        <f t="shared" si="15"/>
        <v/>
      </c>
      <c r="F249" s="23" t="str">
        <f t="shared" si="14"/>
        <v/>
      </c>
      <c r="G249" s="276" t="e">
        <f t="shared" si="12"/>
        <v>#N/A</v>
      </c>
      <c r="H249">
        <f t="shared" si="13"/>
        <v>0</v>
      </c>
      <c r="I249" s="176"/>
      <c r="J249" s="176"/>
      <c r="K249" s="176"/>
      <c r="L249" s="176"/>
      <c r="M249" s="176"/>
      <c r="N249" s="176"/>
      <c r="O249" s="176"/>
      <c r="P249" s="176"/>
      <c r="Q249" s="176"/>
      <c r="R249" s="176"/>
      <c r="S249" s="176"/>
      <c r="T249" s="176"/>
      <c r="U249" s="176"/>
      <c r="V249" s="176"/>
    </row>
    <row r="250" spans="2:22" ht="15.75">
      <c r="B250" s="2"/>
      <c r="C250" s="256" t="e">
        <f>Temperaturverlauf!J222</f>
        <v>#N/A</v>
      </c>
      <c r="D250" s="253">
        <f>Temperaturverlauf!I222</f>
        <v>0</v>
      </c>
      <c r="E250" s="28" t="str">
        <f t="shared" si="15"/>
        <v/>
      </c>
      <c r="F250" s="23" t="str">
        <f t="shared" si="14"/>
        <v/>
      </c>
      <c r="G250" s="276" t="e">
        <f t="shared" si="12"/>
        <v>#N/A</v>
      </c>
      <c r="H250">
        <f t="shared" si="13"/>
        <v>0</v>
      </c>
      <c r="I250" s="176"/>
      <c r="J250" s="176"/>
      <c r="K250" s="176"/>
      <c r="L250" s="176"/>
      <c r="M250" s="176"/>
      <c r="N250" s="176"/>
      <c r="O250" s="176"/>
      <c r="P250" s="176"/>
      <c r="Q250" s="176"/>
      <c r="R250" s="176"/>
      <c r="S250" s="176"/>
      <c r="T250" s="176"/>
      <c r="U250" s="176"/>
      <c r="V250" s="176"/>
    </row>
    <row r="251" spans="2:22" ht="15.75">
      <c r="B251" s="2"/>
      <c r="C251" s="256" t="e">
        <f>Temperaturverlauf!J223</f>
        <v>#N/A</v>
      </c>
      <c r="D251" s="253">
        <f>Temperaturverlauf!I223</f>
        <v>0</v>
      </c>
      <c r="E251" s="28" t="str">
        <f t="shared" si="15"/>
        <v/>
      </c>
      <c r="F251" s="23" t="str">
        <f t="shared" si="14"/>
        <v/>
      </c>
      <c r="G251" s="276" t="e">
        <f t="shared" si="12"/>
        <v>#N/A</v>
      </c>
      <c r="H251">
        <f t="shared" si="13"/>
        <v>0</v>
      </c>
      <c r="I251" s="176"/>
      <c r="J251" s="176"/>
      <c r="K251" s="176"/>
      <c r="L251" s="176"/>
      <c r="M251" s="176"/>
      <c r="N251" s="176"/>
      <c r="O251" s="176"/>
      <c r="P251" s="176"/>
      <c r="Q251" s="176"/>
      <c r="R251" s="176"/>
      <c r="S251" s="176"/>
      <c r="T251" s="176"/>
      <c r="U251" s="176"/>
      <c r="V251" s="176"/>
    </row>
    <row r="252" spans="2:22" ht="15.75">
      <c r="B252" s="2"/>
      <c r="C252" s="256" t="e">
        <f>Temperaturverlauf!J224</f>
        <v>#N/A</v>
      </c>
      <c r="D252" s="253">
        <f>Temperaturverlauf!I224</f>
        <v>0</v>
      </c>
      <c r="E252" s="28" t="str">
        <f t="shared" si="15"/>
        <v/>
      </c>
      <c r="F252" s="23" t="str">
        <f t="shared" si="14"/>
        <v/>
      </c>
      <c r="G252" s="276" t="e">
        <f t="shared" si="12"/>
        <v>#N/A</v>
      </c>
      <c r="H252">
        <f t="shared" si="13"/>
        <v>0</v>
      </c>
      <c r="I252" s="176"/>
      <c r="J252" s="176"/>
      <c r="K252" s="176"/>
      <c r="L252" s="176"/>
      <c r="M252" s="176"/>
      <c r="N252" s="176"/>
      <c r="O252" s="176"/>
      <c r="P252" s="176"/>
      <c r="Q252" s="176"/>
      <c r="R252" s="176"/>
      <c r="S252" s="176"/>
      <c r="T252" s="176"/>
      <c r="U252" s="176"/>
      <c r="V252" s="176"/>
    </row>
    <row r="253" spans="2:22" ht="15.75">
      <c r="B253" s="2"/>
      <c r="C253" s="256" t="e">
        <f>Temperaturverlauf!J225</f>
        <v>#N/A</v>
      </c>
      <c r="D253" s="253">
        <f>Temperaturverlauf!I225</f>
        <v>0</v>
      </c>
      <c r="E253" s="28" t="str">
        <f t="shared" si="15"/>
        <v/>
      </c>
      <c r="F253" s="23" t="str">
        <f t="shared" si="14"/>
        <v/>
      </c>
      <c r="G253" s="276" t="e">
        <f t="shared" si="12"/>
        <v>#N/A</v>
      </c>
      <c r="H253">
        <f t="shared" si="13"/>
        <v>0</v>
      </c>
      <c r="I253" s="176"/>
      <c r="J253" s="176"/>
      <c r="K253" s="176"/>
      <c r="L253" s="176"/>
      <c r="M253" s="176"/>
      <c r="N253" s="176"/>
      <c r="O253" s="176"/>
      <c r="P253" s="176"/>
      <c r="Q253" s="176"/>
      <c r="R253" s="176"/>
      <c r="S253" s="176"/>
      <c r="T253" s="176"/>
      <c r="U253" s="176"/>
      <c r="V253" s="176"/>
    </row>
    <row r="254" spans="2:22" ht="15.75">
      <c r="B254" s="2"/>
      <c r="C254" s="256" t="e">
        <f>Temperaturverlauf!J226</f>
        <v>#N/A</v>
      </c>
      <c r="D254" s="253">
        <f>Temperaturverlauf!I226</f>
        <v>0</v>
      </c>
      <c r="E254" s="28" t="str">
        <f t="shared" si="15"/>
        <v/>
      </c>
      <c r="F254" s="23" t="str">
        <f t="shared" si="14"/>
        <v/>
      </c>
      <c r="G254" s="276" t="e">
        <f t="shared" si="12"/>
        <v>#N/A</v>
      </c>
      <c r="H254">
        <f t="shared" si="13"/>
        <v>0</v>
      </c>
      <c r="I254" s="176"/>
      <c r="J254" s="176"/>
      <c r="K254" s="176"/>
      <c r="L254" s="176"/>
      <c r="M254" s="176"/>
      <c r="N254" s="176"/>
      <c r="O254" s="176"/>
      <c r="P254" s="176"/>
      <c r="Q254" s="176"/>
      <c r="R254" s="176"/>
      <c r="S254" s="176"/>
      <c r="T254" s="176"/>
      <c r="U254" s="176"/>
      <c r="V254" s="176"/>
    </row>
    <row r="255" spans="2:22" ht="15.75">
      <c r="B255" s="2"/>
      <c r="C255" s="256" t="e">
        <f>Temperaturverlauf!J227</f>
        <v>#N/A</v>
      </c>
      <c r="D255" s="253">
        <f>Temperaturverlauf!I227</f>
        <v>0</v>
      </c>
      <c r="E255" s="28" t="str">
        <f t="shared" si="15"/>
        <v/>
      </c>
      <c r="F255" s="23" t="str">
        <f t="shared" si="14"/>
        <v/>
      </c>
      <c r="G255" s="276" t="e">
        <f t="shared" si="12"/>
        <v>#N/A</v>
      </c>
      <c r="H255">
        <f t="shared" si="13"/>
        <v>0</v>
      </c>
      <c r="I255" s="176"/>
      <c r="J255" s="176"/>
      <c r="K255" s="176"/>
      <c r="L255" s="176"/>
      <c r="M255" s="176"/>
      <c r="N255" s="176"/>
      <c r="O255" s="176"/>
      <c r="P255" s="176"/>
      <c r="Q255" s="176"/>
      <c r="R255" s="176"/>
      <c r="S255" s="176"/>
      <c r="T255" s="176"/>
      <c r="U255" s="176"/>
      <c r="V255" s="176"/>
    </row>
    <row r="256" spans="2:22" ht="15.75">
      <c r="B256" s="2"/>
      <c r="C256" s="256" t="e">
        <f>Temperaturverlauf!J228</f>
        <v>#N/A</v>
      </c>
      <c r="D256" s="253">
        <f>Temperaturverlauf!I228</f>
        <v>0</v>
      </c>
      <c r="E256" s="28" t="str">
        <f t="shared" si="15"/>
        <v/>
      </c>
      <c r="F256" s="23" t="str">
        <f t="shared" si="14"/>
        <v/>
      </c>
      <c r="G256" s="276" t="e">
        <f t="shared" si="12"/>
        <v>#N/A</v>
      </c>
      <c r="H256">
        <f t="shared" si="13"/>
        <v>0</v>
      </c>
      <c r="I256" s="176"/>
      <c r="J256" s="176"/>
      <c r="K256" s="176"/>
      <c r="L256" s="176"/>
      <c r="M256" s="176"/>
      <c r="N256" s="176"/>
      <c r="O256" s="176"/>
      <c r="P256" s="176"/>
      <c r="Q256" s="176"/>
      <c r="R256" s="176"/>
      <c r="S256" s="176"/>
      <c r="T256" s="176"/>
      <c r="U256" s="176"/>
      <c r="V256" s="176"/>
    </row>
    <row r="257" spans="2:31" ht="15.75">
      <c r="B257" s="2"/>
      <c r="C257" s="256" t="e">
        <f>Temperaturverlauf!J229</f>
        <v>#N/A</v>
      </c>
      <c r="D257" s="253">
        <f>Temperaturverlauf!I229</f>
        <v>0</v>
      </c>
      <c r="E257" s="28" t="str">
        <f t="shared" si="15"/>
        <v/>
      </c>
      <c r="F257" s="23" t="str">
        <f t="shared" si="14"/>
        <v/>
      </c>
      <c r="G257" s="276" t="e">
        <f t="shared" si="12"/>
        <v>#N/A</v>
      </c>
      <c r="H257">
        <f t="shared" si="13"/>
        <v>0</v>
      </c>
      <c r="I257" s="176"/>
      <c r="J257" s="176"/>
      <c r="K257" s="176"/>
      <c r="L257" s="176"/>
      <c r="M257" s="176"/>
      <c r="N257" s="176"/>
      <c r="O257" s="176"/>
      <c r="P257" s="176"/>
      <c r="Q257" s="176"/>
      <c r="R257" s="176"/>
      <c r="S257" s="176"/>
      <c r="T257" s="176"/>
      <c r="U257" s="176"/>
      <c r="V257" s="176"/>
    </row>
    <row r="258" spans="2:31" ht="15.75">
      <c r="B258" s="2"/>
      <c r="C258" s="256" t="e">
        <f>Temperaturverlauf!J230</f>
        <v>#N/A</v>
      </c>
      <c r="D258" s="253">
        <f>Temperaturverlauf!I230</f>
        <v>0</v>
      </c>
      <c r="E258" s="28" t="str">
        <f t="shared" si="15"/>
        <v/>
      </c>
      <c r="F258" s="23" t="str">
        <f t="shared" si="14"/>
        <v/>
      </c>
      <c r="G258" s="276" t="e">
        <f t="shared" si="12"/>
        <v>#N/A</v>
      </c>
      <c r="H258">
        <f t="shared" si="13"/>
        <v>0</v>
      </c>
      <c r="I258" s="176"/>
      <c r="J258" s="176"/>
      <c r="K258" s="176"/>
      <c r="L258" s="176"/>
      <c r="M258" s="176"/>
      <c r="N258" s="176"/>
      <c r="O258" s="176"/>
      <c r="P258" s="176"/>
      <c r="Q258" s="176"/>
      <c r="R258" s="176"/>
      <c r="S258" s="176"/>
      <c r="T258" s="176"/>
      <c r="U258" s="176"/>
      <c r="V258" s="176"/>
    </row>
    <row r="259" spans="2:31" ht="15.75">
      <c r="B259" s="2"/>
      <c r="C259" s="256" t="e">
        <f>Temperaturverlauf!J231</f>
        <v>#N/A</v>
      </c>
      <c r="D259" s="253">
        <f>Temperaturverlauf!I231</f>
        <v>0</v>
      </c>
      <c r="E259" s="28" t="str">
        <f t="shared" si="15"/>
        <v/>
      </c>
      <c r="F259" s="23" t="str">
        <f t="shared" si="14"/>
        <v/>
      </c>
      <c r="G259" s="276" t="e">
        <f t="shared" si="12"/>
        <v>#N/A</v>
      </c>
      <c r="H259">
        <f t="shared" si="13"/>
        <v>0</v>
      </c>
      <c r="I259" s="176"/>
      <c r="J259" s="176"/>
      <c r="K259" s="176"/>
      <c r="L259" s="176"/>
      <c r="M259" s="176"/>
      <c r="N259" s="176"/>
      <c r="O259" s="176"/>
      <c r="P259" s="176"/>
      <c r="Q259" s="176"/>
      <c r="R259" s="176"/>
      <c r="S259" s="176"/>
      <c r="T259" s="176"/>
      <c r="U259" s="176"/>
      <c r="V259" s="176"/>
    </row>
    <row r="260" spans="2:31" ht="15.75">
      <c r="B260" s="2"/>
      <c r="C260" s="256" t="e">
        <f>Temperaturverlauf!J232</f>
        <v>#N/A</v>
      </c>
      <c r="D260" s="253">
        <f>Temperaturverlauf!I232</f>
        <v>0</v>
      </c>
      <c r="E260" s="28" t="str">
        <f t="shared" si="15"/>
        <v/>
      </c>
      <c r="F260" s="23" t="str">
        <f t="shared" si="14"/>
        <v/>
      </c>
      <c r="G260" s="276" t="e">
        <f t="shared" si="12"/>
        <v>#N/A</v>
      </c>
      <c r="H260">
        <f t="shared" si="13"/>
        <v>0</v>
      </c>
      <c r="I260" s="176"/>
      <c r="J260" s="176"/>
      <c r="K260" s="176"/>
      <c r="L260" s="176"/>
      <c r="M260" s="176"/>
      <c r="N260" s="176"/>
      <c r="O260" s="176"/>
      <c r="P260" s="176"/>
      <c r="Q260" s="176"/>
      <c r="R260" s="176"/>
      <c r="S260" s="176"/>
      <c r="T260" s="176"/>
      <c r="U260" s="176"/>
      <c r="V260" s="176"/>
    </row>
    <row r="261" spans="2:31" ht="15.75">
      <c r="B261" s="2"/>
      <c r="C261" s="256" t="e">
        <f>Temperaturverlauf!J233</f>
        <v>#N/A</v>
      </c>
      <c r="D261" s="253">
        <f>Temperaturverlauf!I233</f>
        <v>0</v>
      </c>
      <c r="E261" s="28" t="str">
        <f t="shared" si="15"/>
        <v/>
      </c>
      <c r="F261" s="23" t="str">
        <f t="shared" si="14"/>
        <v/>
      </c>
      <c r="G261" s="276" t="e">
        <f t="shared" si="12"/>
        <v>#N/A</v>
      </c>
      <c r="H261">
        <f t="shared" si="13"/>
        <v>0</v>
      </c>
      <c r="I261" s="176"/>
      <c r="J261" s="176"/>
      <c r="K261" s="176"/>
      <c r="L261" s="176"/>
      <c r="M261" s="176"/>
      <c r="N261" s="176"/>
      <c r="O261" s="176"/>
      <c r="P261" s="176"/>
      <c r="Q261" s="176"/>
      <c r="R261" s="176"/>
      <c r="S261" s="176"/>
      <c r="T261" s="176"/>
      <c r="U261" s="176"/>
      <c r="V261" s="176"/>
    </row>
    <row r="262" spans="2:31" ht="15.75">
      <c r="B262" s="2"/>
      <c r="C262" s="256" t="e">
        <f>Temperaturverlauf!J234</f>
        <v>#N/A</v>
      </c>
      <c r="D262" s="253">
        <f>Temperaturverlauf!I234</f>
        <v>0</v>
      </c>
      <c r="E262" s="28" t="str">
        <f t="shared" si="15"/>
        <v/>
      </c>
      <c r="F262" s="23" t="str">
        <f t="shared" si="14"/>
        <v/>
      </c>
      <c r="G262" s="276" t="e">
        <f t="shared" si="12"/>
        <v>#N/A</v>
      </c>
      <c r="H262">
        <f t="shared" si="13"/>
        <v>0</v>
      </c>
      <c r="I262" s="176"/>
      <c r="J262" s="176"/>
      <c r="K262" s="176"/>
      <c r="L262" s="176"/>
      <c r="M262" s="176"/>
      <c r="N262" s="176"/>
      <c r="O262" s="176"/>
      <c r="P262" s="176"/>
      <c r="Q262" s="176"/>
      <c r="R262" s="176"/>
      <c r="S262" s="176"/>
      <c r="T262" s="176"/>
      <c r="U262" s="176"/>
      <c r="V262" s="176"/>
    </row>
    <row r="263" spans="2:31" ht="15.75">
      <c r="B263" s="2"/>
      <c r="C263" s="256" t="e">
        <f>Temperaturverlauf!J235</f>
        <v>#N/A</v>
      </c>
      <c r="D263" s="253">
        <f>Temperaturverlauf!I235</f>
        <v>0</v>
      </c>
      <c r="E263" s="28" t="str">
        <f t="shared" si="15"/>
        <v/>
      </c>
      <c r="F263" s="23" t="str">
        <f t="shared" si="14"/>
        <v/>
      </c>
      <c r="G263" s="276" t="e">
        <f t="shared" si="12"/>
        <v>#N/A</v>
      </c>
      <c r="H263">
        <f t="shared" si="13"/>
        <v>0</v>
      </c>
      <c r="I263" s="176"/>
      <c r="J263" s="176"/>
      <c r="K263" s="176"/>
      <c r="L263" s="176"/>
      <c r="M263" s="176"/>
      <c r="N263" s="176"/>
      <c r="O263" s="176"/>
      <c r="P263" s="176"/>
      <c r="Q263" s="176"/>
      <c r="R263" s="176"/>
      <c r="S263" s="176"/>
      <c r="T263" s="176"/>
      <c r="U263" s="176"/>
      <c r="V263" s="176"/>
    </row>
    <row r="264" spans="2:31" ht="15.75">
      <c r="B264" s="2"/>
      <c r="C264" s="256" t="e">
        <f>Temperaturverlauf!J236</f>
        <v>#N/A</v>
      </c>
      <c r="D264" s="253">
        <f>Temperaturverlauf!I236</f>
        <v>0</v>
      </c>
      <c r="E264" s="28" t="str">
        <f t="shared" si="15"/>
        <v/>
      </c>
      <c r="F264" s="23" t="str">
        <f t="shared" si="14"/>
        <v/>
      </c>
      <c r="G264" s="276" t="e">
        <f t="shared" si="12"/>
        <v>#N/A</v>
      </c>
      <c r="H264">
        <f t="shared" si="13"/>
        <v>0</v>
      </c>
      <c r="I264" s="176"/>
      <c r="J264" s="176"/>
      <c r="K264" s="176"/>
      <c r="L264" s="176"/>
      <c r="M264" s="176"/>
      <c r="N264" s="176"/>
      <c r="O264" s="176"/>
      <c r="P264" s="176"/>
      <c r="Q264" s="176"/>
      <c r="R264" s="176"/>
      <c r="S264" s="176"/>
      <c r="T264" s="176"/>
      <c r="U264" s="176"/>
      <c r="V264" s="176"/>
    </row>
    <row r="265" spans="2:31" ht="15.75">
      <c r="B265" s="2"/>
      <c r="C265" s="256" t="e">
        <f>Temperaturverlauf!J237</f>
        <v>#N/A</v>
      </c>
      <c r="D265" s="253">
        <f>Temperaturverlauf!I237</f>
        <v>0</v>
      </c>
      <c r="E265" s="28" t="str">
        <f t="shared" si="15"/>
        <v/>
      </c>
      <c r="F265" s="23" t="str">
        <f t="shared" si="14"/>
        <v/>
      </c>
      <c r="G265" s="276" t="e">
        <f t="shared" si="12"/>
        <v>#N/A</v>
      </c>
      <c r="H265">
        <f t="shared" si="13"/>
        <v>0</v>
      </c>
      <c r="I265" s="176"/>
      <c r="J265" s="176"/>
      <c r="K265" s="176"/>
      <c r="L265" s="176"/>
      <c r="M265" s="176"/>
      <c r="N265" s="176"/>
      <c r="O265" s="176"/>
      <c r="P265" s="176"/>
      <c r="Q265" s="176"/>
      <c r="R265" s="176"/>
      <c r="S265" s="176"/>
      <c r="T265" s="176"/>
      <c r="U265" s="176"/>
      <c r="V265" s="176"/>
    </row>
    <row r="266" spans="2:31" ht="15.75">
      <c r="Q266" s="176"/>
      <c r="R266" s="176"/>
      <c r="S266" s="176"/>
      <c r="T266" s="176"/>
      <c r="U266" s="176"/>
      <c r="V266" s="176"/>
      <c r="W266" s="176"/>
      <c r="X266" s="176"/>
      <c r="Y266" s="176"/>
      <c r="Z266" s="176"/>
      <c r="AA266" s="176"/>
      <c r="AB266" s="176"/>
      <c r="AC266" s="176"/>
      <c r="AD266" s="176"/>
      <c r="AE266" s="176"/>
    </row>
    <row r="267" spans="2:31" ht="15.75">
      <c r="Q267" s="176"/>
      <c r="R267" s="176"/>
      <c r="S267" s="176"/>
      <c r="T267" s="176"/>
      <c r="U267" s="176"/>
      <c r="V267" s="176"/>
      <c r="W267" s="176"/>
      <c r="X267" s="176"/>
      <c r="Y267" s="176"/>
      <c r="Z267" s="176"/>
      <c r="AA267" s="176"/>
      <c r="AB267" s="176"/>
      <c r="AC267" s="176"/>
      <c r="AD267" s="176"/>
      <c r="AE267" s="176"/>
    </row>
    <row r="268" spans="2:31" ht="15.75">
      <c r="Q268" s="176"/>
      <c r="R268" s="176"/>
      <c r="S268" s="176"/>
      <c r="T268" s="176"/>
      <c r="U268" s="176"/>
      <c r="V268" s="176"/>
      <c r="W268" s="176"/>
      <c r="X268" s="176"/>
      <c r="Y268" s="176"/>
      <c r="Z268" s="176"/>
      <c r="AA268" s="176"/>
      <c r="AB268" s="176"/>
      <c r="AC268" s="176"/>
      <c r="AD268" s="176"/>
      <c r="AE268" s="176"/>
    </row>
    <row r="269" spans="2:31" ht="15.75">
      <c r="Q269" s="176"/>
      <c r="R269" s="176"/>
      <c r="S269" s="176"/>
      <c r="T269" s="176"/>
      <c r="U269" s="176"/>
      <c r="V269" s="176"/>
      <c r="W269" s="176"/>
      <c r="X269" s="176"/>
      <c r="Y269" s="176"/>
      <c r="Z269" s="176"/>
      <c r="AA269" s="176"/>
      <c r="AB269" s="176"/>
      <c r="AC269" s="176"/>
      <c r="AD269" s="176"/>
      <c r="AE269" s="176"/>
    </row>
    <row r="270" spans="2:31" ht="15.75">
      <c r="Q270" s="176"/>
      <c r="R270" s="176"/>
      <c r="S270" s="176"/>
      <c r="T270" s="176"/>
      <c r="U270" s="176"/>
      <c r="V270" s="176"/>
      <c r="W270" s="176"/>
      <c r="X270" s="176"/>
      <c r="Y270" s="176"/>
      <c r="Z270" s="176"/>
      <c r="AA270" s="176"/>
      <c r="AB270" s="176"/>
      <c r="AC270" s="176"/>
      <c r="AD270" s="176"/>
      <c r="AE270" s="176"/>
    </row>
    <row r="271" spans="2:31" ht="15.75">
      <c r="Q271" s="176"/>
      <c r="R271" s="176"/>
      <c r="S271" s="176"/>
      <c r="T271" s="176"/>
      <c r="U271" s="176"/>
      <c r="V271" s="176"/>
      <c r="W271" s="176"/>
      <c r="X271" s="176"/>
      <c r="Y271" s="176"/>
      <c r="Z271" s="176"/>
      <c r="AA271" s="176"/>
      <c r="AB271" s="176"/>
      <c r="AC271" s="176"/>
      <c r="AD271" s="176"/>
      <c r="AE271" s="176"/>
    </row>
    <row r="272" spans="2:31" ht="15.75">
      <c r="Q272" s="176"/>
      <c r="R272" s="176"/>
      <c r="S272" s="176"/>
      <c r="T272" s="176"/>
      <c r="U272" s="176"/>
      <c r="V272" s="176"/>
      <c r="W272" s="176"/>
      <c r="X272" s="176"/>
      <c r="Y272" s="176"/>
      <c r="Z272" s="176"/>
      <c r="AA272" s="176"/>
      <c r="AB272" s="176"/>
      <c r="AC272" s="176"/>
      <c r="AD272" s="176"/>
      <c r="AE272" s="176"/>
    </row>
    <row r="273" spans="17:31" ht="15.75">
      <c r="Q273" s="176"/>
      <c r="R273" s="176"/>
      <c r="S273" s="176"/>
      <c r="T273" s="176"/>
      <c r="U273" s="176"/>
      <c r="V273" s="176"/>
      <c r="W273" s="176"/>
      <c r="X273" s="176"/>
      <c r="Y273" s="176"/>
      <c r="Z273" s="176"/>
      <c r="AA273" s="176"/>
      <c r="AB273" s="176"/>
      <c r="AC273" s="176"/>
      <c r="AD273" s="176"/>
      <c r="AE273" s="176"/>
    </row>
    <row r="274" spans="17:31" ht="15.75">
      <c r="Q274" s="176"/>
      <c r="R274" s="176"/>
      <c r="S274" s="176"/>
      <c r="T274" s="176"/>
      <c r="U274" s="176"/>
      <c r="V274" s="176"/>
      <c r="W274" s="176"/>
      <c r="X274" s="176"/>
      <c r="Y274" s="176"/>
      <c r="Z274" s="176"/>
      <c r="AA274" s="176"/>
      <c r="AB274" s="176"/>
      <c r="AC274" s="176"/>
      <c r="AD274" s="176"/>
      <c r="AE274" s="176"/>
    </row>
    <row r="275" spans="17:31" ht="15.75">
      <c r="Q275" s="176"/>
      <c r="R275" s="176"/>
      <c r="S275" s="176"/>
      <c r="T275" s="176"/>
      <c r="U275" s="176"/>
      <c r="V275" s="176"/>
      <c r="W275" s="176"/>
      <c r="X275" s="176"/>
      <c r="Y275" s="176"/>
      <c r="Z275" s="176"/>
      <c r="AA275" s="176"/>
      <c r="AB275" s="176"/>
      <c r="AC275" s="176"/>
      <c r="AD275" s="176"/>
      <c r="AE275" s="176"/>
    </row>
    <row r="276" spans="17:31" ht="15.75">
      <c r="Q276" s="176"/>
      <c r="R276" s="176"/>
      <c r="S276" s="176"/>
      <c r="T276" s="176"/>
      <c r="U276" s="176"/>
      <c r="V276" s="176"/>
      <c r="W276" s="176"/>
      <c r="X276" s="176"/>
      <c r="Y276" s="176"/>
      <c r="Z276" s="176"/>
      <c r="AA276" s="176"/>
      <c r="AB276" s="176"/>
      <c r="AC276" s="176"/>
      <c r="AD276" s="176"/>
      <c r="AE276" s="176"/>
    </row>
    <row r="277" spans="17:31" ht="15.75">
      <c r="Q277" s="176"/>
      <c r="R277" s="176"/>
      <c r="S277" s="176"/>
      <c r="T277" s="176"/>
      <c r="U277" s="176"/>
      <c r="V277" s="176"/>
      <c r="W277" s="176"/>
      <c r="X277" s="176"/>
      <c r="Y277" s="176"/>
      <c r="Z277" s="176"/>
      <c r="AA277" s="176"/>
      <c r="AB277" s="176"/>
      <c r="AC277" s="176"/>
      <c r="AD277" s="176"/>
      <c r="AE277" s="176"/>
    </row>
    <row r="278" spans="17:31" ht="15.75">
      <c r="Q278" s="176"/>
      <c r="R278" s="176"/>
      <c r="S278" s="176"/>
      <c r="T278" s="176"/>
      <c r="U278" s="176"/>
      <c r="V278" s="176"/>
      <c r="W278" s="176"/>
      <c r="X278" s="176"/>
      <c r="Y278" s="176"/>
      <c r="Z278" s="176"/>
      <c r="AA278" s="176"/>
      <c r="AB278" s="176"/>
      <c r="AC278" s="176"/>
      <c r="AD278" s="176"/>
      <c r="AE278" s="176"/>
    </row>
    <row r="279" spans="17:31" ht="15.75">
      <c r="Q279" s="176"/>
      <c r="R279" s="176"/>
      <c r="S279" s="176"/>
      <c r="T279" s="176"/>
      <c r="U279" s="176"/>
      <c r="V279" s="176"/>
      <c r="W279" s="176"/>
      <c r="X279" s="176"/>
      <c r="Y279" s="176"/>
      <c r="Z279" s="176"/>
      <c r="AA279" s="176"/>
      <c r="AB279" s="176"/>
      <c r="AC279" s="176"/>
      <c r="AD279" s="176"/>
      <c r="AE279" s="176"/>
    </row>
    <row r="280" spans="17:31" ht="15.75">
      <c r="Q280" s="176"/>
      <c r="R280" s="176"/>
      <c r="S280" s="176"/>
      <c r="T280" s="176"/>
      <c r="U280" s="176"/>
      <c r="V280" s="176"/>
      <c r="W280" s="176"/>
      <c r="X280" s="176"/>
      <c r="Y280" s="176"/>
      <c r="Z280" s="176"/>
      <c r="AA280" s="176"/>
      <c r="AB280" s="176"/>
      <c r="AC280" s="176"/>
      <c r="AD280" s="176"/>
      <c r="AE280" s="176"/>
    </row>
    <row r="281" spans="17:31" ht="15.75">
      <c r="Q281" s="176"/>
      <c r="R281" s="176"/>
      <c r="S281" s="176"/>
      <c r="T281" s="176"/>
      <c r="U281" s="176"/>
      <c r="V281" s="176"/>
      <c r="W281" s="176"/>
      <c r="X281" s="176"/>
      <c r="Y281" s="176"/>
      <c r="Z281" s="176"/>
      <c r="AA281" s="176"/>
      <c r="AB281" s="176"/>
      <c r="AC281" s="176"/>
      <c r="AD281" s="176"/>
      <c r="AE281" s="176"/>
    </row>
    <row r="282" spans="17:31" ht="15.75">
      <c r="Q282" s="176"/>
      <c r="R282" s="176"/>
      <c r="S282" s="176"/>
      <c r="T282" s="176"/>
      <c r="U282" s="176"/>
      <c r="V282" s="176"/>
      <c r="W282" s="176"/>
      <c r="X282" s="176"/>
      <c r="Y282" s="176"/>
      <c r="Z282" s="176"/>
      <c r="AA282" s="176"/>
      <c r="AB282" s="176"/>
      <c r="AC282" s="176"/>
      <c r="AD282" s="176"/>
      <c r="AE282" s="176"/>
    </row>
    <row r="283" spans="17:31" ht="15.75">
      <c r="Q283" s="176"/>
      <c r="R283" s="176"/>
      <c r="S283" s="176"/>
      <c r="T283" s="176"/>
      <c r="U283" s="176"/>
      <c r="V283" s="176"/>
      <c r="W283" s="176"/>
      <c r="X283" s="176"/>
      <c r="Y283" s="176"/>
      <c r="Z283" s="176"/>
      <c r="AA283" s="176"/>
      <c r="AB283" s="176"/>
      <c r="AC283" s="176"/>
      <c r="AD283" s="176"/>
      <c r="AE283" s="176"/>
    </row>
    <row r="284" spans="17:31" ht="15.75">
      <c r="Q284" s="176"/>
      <c r="R284" s="176"/>
      <c r="S284" s="176"/>
      <c r="T284" s="176"/>
      <c r="U284" s="176"/>
      <c r="V284" s="176"/>
      <c r="W284" s="176"/>
      <c r="X284" s="176"/>
      <c r="Y284" s="176"/>
      <c r="Z284" s="176"/>
      <c r="AA284" s="176"/>
      <c r="AB284" s="176"/>
      <c r="AC284" s="176"/>
      <c r="AD284" s="176"/>
      <c r="AE284" s="176"/>
    </row>
    <row r="285" spans="17:31" ht="15.75">
      <c r="Q285" s="176"/>
      <c r="R285" s="176"/>
      <c r="S285" s="176"/>
      <c r="T285" s="176"/>
      <c r="U285" s="176"/>
      <c r="V285" s="176"/>
      <c r="W285" s="176"/>
      <c r="X285" s="176"/>
      <c r="Y285" s="176"/>
      <c r="Z285" s="176"/>
      <c r="AA285" s="176"/>
      <c r="AB285" s="176"/>
      <c r="AC285" s="176"/>
      <c r="AD285" s="176"/>
      <c r="AE285" s="176"/>
    </row>
    <row r="286" spans="17:31" ht="15.75">
      <c r="Q286" s="176"/>
      <c r="R286" s="176"/>
      <c r="S286" s="176"/>
      <c r="T286" s="176"/>
      <c r="U286" s="176"/>
      <c r="V286" s="176"/>
      <c r="W286" s="176"/>
      <c r="X286" s="176"/>
      <c r="Y286" s="176"/>
      <c r="Z286" s="176"/>
      <c r="AA286" s="176"/>
      <c r="AB286" s="176"/>
      <c r="AC286" s="176"/>
      <c r="AD286" s="176"/>
      <c r="AE286" s="176"/>
    </row>
    <row r="287" spans="17:31" ht="15.75">
      <c r="Q287" s="176"/>
      <c r="R287" s="176"/>
      <c r="S287" s="176"/>
      <c r="T287" s="176"/>
      <c r="U287" s="176"/>
      <c r="V287" s="176"/>
      <c r="W287" s="176"/>
      <c r="X287" s="176"/>
      <c r="Y287" s="176"/>
      <c r="Z287" s="176"/>
      <c r="AA287" s="176"/>
      <c r="AB287" s="176"/>
      <c r="AC287" s="176"/>
      <c r="AD287" s="176"/>
      <c r="AE287" s="176"/>
    </row>
    <row r="288" spans="17:31" ht="15.75">
      <c r="Q288" s="176"/>
      <c r="R288" s="176"/>
      <c r="S288" s="176"/>
      <c r="T288" s="176"/>
      <c r="U288" s="176"/>
      <c r="V288" s="176"/>
      <c r="W288" s="176"/>
      <c r="X288" s="176"/>
      <c r="Y288" s="176"/>
      <c r="Z288" s="176"/>
      <c r="AA288" s="176"/>
      <c r="AB288" s="176"/>
      <c r="AC288" s="176"/>
      <c r="AD288" s="176"/>
      <c r="AE288" s="176"/>
    </row>
    <row r="289" spans="17:31" ht="15.75">
      <c r="Q289" s="176"/>
      <c r="R289" s="176"/>
      <c r="S289" s="176"/>
      <c r="T289" s="176"/>
      <c r="U289" s="176"/>
      <c r="V289" s="176"/>
      <c r="W289" s="176"/>
      <c r="X289" s="176"/>
      <c r="Y289" s="176"/>
      <c r="Z289" s="176"/>
      <c r="AA289" s="176"/>
      <c r="AB289" s="176"/>
      <c r="AC289" s="176"/>
      <c r="AD289" s="176"/>
      <c r="AE289" s="176"/>
    </row>
    <row r="290" spans="17:31" ht="15.75">
      <c r="Q290" s="176"/>
      <c r="R290" s="176"/>
      <c r="S290" s="176"/>
      <c r="T290" s="176"/>
      <c r="U290" s="176"/>
      <c r="V290" s="176"/>
      <c r="W290" s="176"/>
      <c r="X290" s="176"/>
      <c r="Y290" s="176"/>
      <c r="Z290" s="176"/>
      <c r="AA290" s="176"/>
      <c r="AB290" s="176"/>
      <c r="AC290" s="176"/>
      <c r="AD290" s="176"/>
      <c r="AE290" s="176"/>
    </row>
    <row r="291" spans="17:31" ht="15.75">
      <c r="Q291" s="176"/>
      <c r="R291" s="176"/>
      <c r="S291" s="176"/>
      <c r="T291" s="176"/>
      <c r="U291" s="176"/>
      <c r="V291" s="176"/>
      <c r="W291" s="176"/>
      <c r="X291" s="176"/>
      <c r="Y291" s="176"/>
      <c r="Z291" s="176"/>
      <c r="AA291" s="176"/>
      <c r="AB291" s="176"/>
      <c r="AC291" s="176"/>
      <c r="AD291" s="176"/>
      <c r="AE291" s="176"/>
    </row>
    <row r="292" spans="17:31" ht="15.75">
      <c r="Q292" s="176"/>
      <c r="R292" s="176"/>
      <c r="S292" s="176"/>
      <c r="T292" s="176"/>
      <c r="U292" s="176"/>
      <c r="V292" s="176"/>
      <c r="W292" s="176"/>
      <c r="X292" s="176"/>
      <c r="Y292" s="176"/>
      <c r="Z292" s="176"/>
      <c r="AA292" s="176"/>
      <c r="AB292" s="176"/>
      <c r="AC292" s="176"/>
      <c r="AD292" s="176"/>
      <c r="AE292" s="176"/>
    </row>
    <row r="293" spans="17:31" ht="15.75">
      <c r="Q293" s="176"/>
      <c r="R293" s="176"/>
      <c r="S293" s="176"/>
      <c r="T293" s="176"/>
      <c r="U293" s="176"/>
      <c r="V293" s="176"/>
      <c r="W293" s="176"/>
      <c r="X293" s="176"/>
      <c r="Y293" s="176"/>
      <c r="Z293" s="176"/>
      <c r="AA293" s="176"/>
      <c r="AB293" s="176"/>
      <c r="AC293" s="176"/>
      <c r="AD293" s="176"/>
      <c r="AE293" s="176"/>
    </row>
    <row r="294" spans="17:31" ht="15.75">
      <c r="Q294" s="176"/>
      <c r="R294" s="176"/>
      <c r="S294" s="176"/>
      <c r="T294" s="176"/>
      <c r="U294" s="176"/>
      <c r="V294" s="176"/>
      <c r="W294" s="176"/>
      <c r="X294" s="176"/>
      <c r="Y294" s="176"/>
      <c r="Z294" s="176"/>
      <c r="AA294" s="176"/>
      <c r="AB294" s="176"/>
      <c r="AC294" s="176"/>
      <c r="AD294" s="176"/>
      <c r="AE294" s="176"/>
    </row>
    <row r="295" spans="17:31" ht="15.75">
      <c r="Q295" s="176"/>
      <c r="R295" s="176"/>
      <c r="S295" s="176"/>
      <c r="T295" s="176"/>
      <c r="U295" s="176"/>
      <c r="V295" s="176"/>
      <c r="W295" s="176"/>
      <c r="X295" s="176"/>
      <c r="Y295" s="176"/>
      <c r="Z295" s="176"/>
      <c r="AA295" s="176"/>
      <c r="AB295" s="176"/>
      <c r="AC295" s="176"/>
      <c r="AD295" s="176"/>
      <c r="AE295" s="176"/>
    </row>
    <row r="296" spans="17:31" ht="15.75">
      <c r="Q296" s="176"/>
      <c r="R296" s="176"/>
      <c r="S296" s="176"/>
      <c r="T296" s="176"/>
      <c r="U296" s="176"/>
      <c r="V296" s="176"/>
      <c r="W296" s="176"/>
      <c r="X296" s="176"/>
      <c r="Y296" s="176"/>
      <c r="Z296" s="176"/>
      <c r="AA296" s="176"/>
      <c r="AB296" s="176"/>
      <c r="AC296" s="176"/>
      <c r="AD296" s="176"/>
      <c r="AE296" s="176"/>
    </row>
    <row r="297" spans="17:31" ht="15.75">
      <c r="Q297" s="176"/>
      <c r="R297" s="176"/>
      <c r="S297" s="176"/>
      <c r="T297" s="176"/>
      <c r="U297" s="176"/>
      <c r="V297" s="176"/>
      <c r="W297" s="176"/>
      <c r="X297" s="176"/>
      <c r="Y297" s="176"/>
      <c r="Z297" s="176"/>
      <c r="AA297" s="176"/>
      <c r="AB297" s="176"/>
      <c r="AC297" s="176"/>
      <c r="AD297" s="176"/>
      <c r="AE297" s="176"/>
    </row>
    <row r="298" spans="17:31" ht="15.75">
      <c r="Q298" s="176"/>
      <c r="R298" s="176"/>
      <c r="S298" s="176"/>
      <c r="T298" s="176"/>
      <c r="U298" s="176"/>
      <c r="V298" s="176"/>
      <c r="W298" s="176"/>
      <c r="X298" s="176"/>
      <c r="Y298" s="176"/>
      <c r="Z298" s="176"/>
      <c r="AA298" s="176"/>
      <c r="AB298" s="176"/>
      <c r="AC298" s="176"/>
      <c r="AD298" s="176"/>
      <c r="AE298" s="176"/>
    </row>
    <row r="299" spans="17:31" ht="15.75">
      <c r="Q299" s="176"/>
      <c r="R299" s="176"/>
      <c r="S299" s="176"/>
      <c r="T299" s="176"/>
      <c r="U299" s="176"/>
      <c r="V299" s="176"/>
      <c r="W299" s="176"/>
      <c r="X299" s="176"/>
      <c r="Y299" s="176"/>
      <c r="Z299" s="176"/>
      <c r="AA299" s="176"/>
      <c r="AB299" s="176"/>
      <c r="AC299" s="176"/>
      <c r="AD299" s="176"/>
      <c r="AE299" s="176"/>
    </row>
    <row r="300" spans="17:31" ht="15.75">
      <c r="Q300" s="176"/>
      <c r="R300" s="176"/>
      <c r="S300" s="176"/>
      <c r="T300" s="176"/>
      <c r="U300" s="176"/>
      <c r="V300" s="176"/>
      <c r="W300" s="176"/>
      <c r="X300" s="176"/>
      <c r="Y300" s="176"/>
      <c r="Z300" s="176"/>
      <c r="AA300" s="176"/>
      <c r="AB300" s="176"/>
      <c r="AC300" s="176"/>
      <c r="AD300" s="176"/>
      <c r="AE300" s="176"/>
    </row>
  </sheetData>
  <sheetProtection sheet="1" objects="1" scenarios="1"/>
  <mergeCells count="6">
    <mergeCell ref="B27:D27"/>
    <mergeCell ref="D33:E33"/>
    <mergeCell ref="F18:G18"/>
    <mergeCell ref="F19:G19"/>
    <mergeCell ref="F16:G16"/>
    <mergeCell ref="F17:G17"/>
  </mergeCells>
  <pageMargins left="0.78740157480314965" right="0.78740157480314965" top="0.59055118110236227" bottom="0.59055118110236227" header="0.31496062992125984" footer="0.31496062992125984"/>
  <pageSetup paperSize="9" scale="79" fitToHeight="0" orientation="portrait" r:id="rId1"/>
  <headerFooter alignWithMargins="0">
    <oddHeader>&amp;L&amp;8Auswertung von Pasteurisation&amp;R&amp;8pH &lt;4.5</oddHeader>
    <oddFooter>&amp;L&amp;8&amp;Z&amp;F&amp;F&amp;R&amp;8&amp;P / &amp;N</oddFooter>
  </headerFooter>
  <legacyDrawing r:id="rId2"/>
  <oleObjects>
    <oleObject progId="Equation.2" shapeId="11265" r:id="rId3"/>
    <oleObject progId="Equation.2" shapeId="11266" r:id="rId4"/>
  </oleObjects>
</worksheet>
</file>

<file path=xl/worksheets/sheet9.xml><?xml version="1.0" encoding="utf-8"?>
<worksheet xmlns="http://schemas.openxmlformats.org/spreadsheetml/2006/main" xmlns:r="http://schemas.openxmlformats.org/officeDocument/2006/relationships">
  <sheetPr>
    <pageSetUpPr fitToPage="1"/>
  </sheetPr>
  <dimension ref="A1:W266"/>
  <sheetViews>
    <sheetView workbookViewId="0"/>
  </sheetViews>
  <sheetFormatPr baseColWidth="10" defaultRowHeight="12.75"/>
  <cols>
    <col min="1" max="1" width="2.7109375" style="1" customWidth="1"/>
    <col min="2" max="2" width="14.85546875" style="1" customWidth="1"/>
    <col min="3" max="3" width="13.42578125" style="5" customWidth="1"/>
    <col min="4" max="4" width="8.7109375" style="1" customWidth="1"/>
    <col min="5" max="5" width="14.5703125" style="1" customWidth="1"/>
    <col min="6" max="6" width="13.140625" style="1" customWidth="1"/>
    <col min="7" max="7" width="15" style="20" customWidth="1"/>
    <col min="8" max="8" width="15" style="20" hidden="1" customWidth="1"/>
    <col min="9" max="9" width="2.42578125" style="1" customWidth="1"/>
    <col min="10" max="10" width="14.42578125" style="1" customWidth="1"/>
    <col min="11" max="11" width="13.5703125" style="1" customWidth="1"/>
    <col min="12" max="12" width="10.42578125" style="1" customWidth="1"/>
    <col min="13" max="13" width="12.5703125" style="1" customWidth="1"/>
    <col min="14" max="14" width="11.42578125" style="1"/>
    <col min="15" max="15" width="13" style="20" customWidth="1"/>
    <col min="16" max="16" width="13" style="20" hidden="1" customWidth="1"/>
    <col min="17" max="17" width="14.140625" style="1" customWidth="1"/>
    <col min="18" max="19" width="11.42578125" style="1"/>
    <col min="20" max="20" width="12.140625" style="1" customWidth="1"/>
    <col min="21" max="21" width="11.42578125" style="1"/>
    <col min="22" max="22" width="13.7109375" style="1" customWidth="1"/>
    <col min="23" max="23" width="13.7109375" style="1" hidden="1" customWidth="1"/>
    <col min="24" max="16384" width="11.42578125" style="1"/>
  </cols>
  <sheetData>
    <row r="1" spans="2:16" ht="15.75">
      <c r="B1" s="176" t="s">
        <v>319</v>
      </c>
      <c r="C1" s="1"/>
      <c r="G1" s="1"/>
      <c r="H1" s="1"/>
      <c r="O1" s="1"/>
      <c r="P1" s="1"/>
    </row>
    <row r="2" spans="2:16">
      <c r="B2" s="8"/>
      <c r="C2" s="1"/>
      <c r="G2" s="1"/>
      <c r="H2" s="1"/>
      <c r="O2" s="1"/>
      <c r="P2" s="1"/>
    </row>
    <row r="3" spans="2:16">
      <c r="B3" s="54" t="s">
        <v>141</v>
      </c>
      <c r="C3" s="1"/>
      <c r="G3" t="s">
        <v>0</v>
      </c>
      <c r="H3"/>
      <c r="I3" t="s">
        <v>1</v>
      </c>
      <c r="J3"/>
      <c r="O3" s="1"/>
      <c r="P3" s="1"/>
    </row>
    <row r="4" spans="2:16">
      <c r="B4" s="1" t="s">
        <v>155</v>
      </c>
      <c r="C4" s="1"/>
      <c r="G4"/>
      <c r="H4"/>
      <c r="I4" t="s">
        <v>2</v>
      </c>
      <c r="J4"/>
      <c r="O4" s="1"/>
      <c r="P4" s="1"/>
    </row>
    <row r="5" spans="2:16">
      <c r="B5" s="8"/>
      <c r="C5" s="1"/>
      <c r="G5"/>
      <c r="H5"/>
      <c r="I5" t="s">
        <v>136</v>
      </c>
      <c r="J5"/>
      <c r="O5" s="1"/>
      <c r="P5" s="1"/>
    </row>
    <row r="6" spans="2:16">
      <c r="B6" s="8"/>
      <c r="C6" s="1"/>
      <c r="G6"/>
      <c r="H6"/>
      <c r="I6" t="s">
        <v>3</v>
      </c>
      <c r="J6"/>
      <c r="O6" s="1"/>
      <c r="P6" s="1"/>
    </row>
    <row r="7" spans="2:16">
      <c r="B7" s="8"/>
      <c r="C7" s="1"/>
      <c r="G7"/>
      <c r="H7"/>
      <c r="I7" t="s">
        <v>156</v>
      </c>
      <c r="J7"/>
      <c r="O7" s="1"/>
      <c r="P7" s="1"/>
    </row>
    <row r="8" spans="2:16">
      <c r="B8" s="8"/>
      <c r="C8" s="1"/>
      <c r="G8"/>
      <c r="H8"/>
      <c r="I8"/>
      <c r="J8"/>
      <c r="O8" s="1"/>
      <c r="P8" s="1"/>
    </row>
    <row r="9" spans="2:16">
      <c r="B9" s="225" t="s">
        <v>141</v>
      </c>
      <c r="C9" s="1"/>
      <c r="G9" t="s">
        <v>0</v>
      </c>
      <c r="H9"/>
      <c r="I9" t="s">
        <v>1</v>
      </c>
      <c r="J9"/>
      <c r="O9" s="1"/>
      <c r="P9" s="1"/>
    </row>
    <row r="10" spans="2:16">
      <c r="B10" s="1" t="s">
        <v>154</v>
      </c>
      <c r="C10" s="1"/>
      <c r="G10"/>
      <c r="H10"/>
      <c r="I10" t="s">
        <v>2</v>
      </c>
      <c r="J10"/>
      <c r="O10" s="1"/>
      <c r="P10" s="1"/>
    </row>
    <row r="11" spans="2:16">
      <c r="B11" s="8"/>
      <c r="C11" s="1"/>
      <c r="G11"/>
      <c r="H11"/>
      <c r="I11" t="s">
        <v>136</v>
      </c>
      <c r="O11" s="1"/>
      <c r="P11" s="1"/>
    </row>
    <row r="12" spans="2:16">
      <c r="B12" s="8"/>
      <c r="C12" s="1"/>
      <c r="G12"/>
      <c r="H12"/>
      <c r="I12" t="s">
        <v>3</v>
      </c>
      <c r="O12" s="1"/>
      <c r="P12" s="1"/>
    </row>
    <row r="13" spans="2:16" ht="13.5">
      <c r="C13" s="1"/>
      <c r="G13"/>
      <c r="H13"/>
      <c r="I13" t="s">
        <v>152</v>
      </c>
      <c r="J13"/>
      <c r="O13" s="1"/>
      <c r="P13" s="1"/>
    </row>
    <row r="14" spans="2:16">
      <c r="C14" s="1"/>
      <c r="G14"/>
      <c r="H14"/>
      <c r="I14"/>
      <c r="J14"/>
      <c r="O14" s="1"/>
      <c r="P14" s="1"/>
    </row>
    <row r="15" spans="2:16">
      <c r="B15" s="173" t="s">
        <v>233</v>
      </c>
      <c r="C15" s="1"/>
      <c r="G15"/>
      <c r="H15"/>
      <c r="I15"/>
      <c r="J15"/>
      <c r="O15" s="1"/>
      <c r="P15" s="1"/>
    </row>
    <row r="16" spans="2:16">
      <c r="B16" s="168"/>
      <c r="C16" s="1"/>
      <c r="G16"/>
      <c r="H16"/>
      <c r="I16"/>
      <c r="J16"/>
      <c r="O16" s="1"/>
      <c r="P16" s="1"/>
    </row>
    <row r="17" spans="2:16" ht="15">
      <c r="B17" s="63" t="s">
        <v>194</v>
      </c>
      <c r="C17" s="296">
        <f>IF(ISBLANK('autom. Auswertung'!S16),"",'autom. Auswertung'!S16)</f>
        <v>41640</v>
      </c>
      <c r="D17" s="312"/>
      <c r="G17"/>
      <c r="H17"/>
      <c r="I17"/>
      <c r="J17"/>
      <c r="O17" s="1"/>
      <c r="P17" s="1"/>
    </row>
    <row r="18" spans="2:16" ht="15">
      <c r="B18" s="63" t="s">
        <v>160</v>
      </c>
      <c r="C18" s="298" t="str">
        <f>IF(ISBLANK('autom. Auswertung'!S17),"",'autom. Auswertung'!S17)</f>
        <v/>
      </c>
      <c r="D18" s="313"/>
      <c r="E18" s="221" t="s">
        <v>238</v>
      </c>
      <c r="G18"/>
      <c r="H18"/>
      <c r="I18"/>
      <c r="J18"/>
      <c r="O18" s="1"/>
      <c r="P18" s="1"/>
    </row>
    <row r="19" spans="2:16" ht="15">
      <c r="B19" s="169" t="s">
        <v>235</v>
      </c>
      <c r="C19" s="300">
        <f>IF(ISBLANK('autom. Auswertung'!S18),"",'autom. Auswertung'!S18)</f>
        <v>1</v>
      </c>
      <c r="D19" s="314"/>
      <c r="G19"/>
      <c r="H19"/>
      <c r="I19"/>
      <c r="J19"/>
      <c r="K19"/>
      <c r="L19"/>
      <c r="M19"/>
      <c r="N19"/>
      <c r="O19" s="1"/>
      <c r="P19" s="1"/>
    </row>
    <row r="20" spans="2:16">
      <c r="B20" s="63" t="s">
        <v>161</v>
      </c>
      <c r="C20" s="302" t="str">
        <f>IF(ISBLANK('autom. Auswertung'!S19),"",'autom. Auswertung'!S19)</f>
        <v/>
      </c>
      <c r="D20" s="172" t="s">
        <v>12</v>
      </c>
      <c r="E20" s="173" t="s">
        <v>242</v>
      </c>
      <c r="G20"/>
      <c r="H20"/>
      <c r="I20"/>
      <c r="J20"/>
      <c r="K20"/>
      <c r="L20"/>
      <c r="M20"/>
      <c r="N20"/>
      <c r="O20" s="1"/>
      <c r="P20" s="1"/>
    </row>
    <row r="21" spans="2:16" ht="13.5" thickBot="1">
      <c r="C21" s="1"/>
      <c r="G21"/>
      <c r="H21"/>
      <c r="I21"/>
      <c r="J21"/>
      <c r="K21"/>
      <c r="L21"/>
      <c r="M21"/>
      <c r="N21"/>
      <c r="O21" s="1"/>
      <c r="P21" s="1"/>
    </row>
    <row r="22" spans="2:16" ht="15.75">
      <c r="B22" s="315" t="s">
        <v>231</v>
      </c>
      <c r="C22" s="129"/>
      <c r="D22" s="129"/>
      <c r="E22" s="129"/>
      <c r="F22" s="130"/>
      <c r="G22"/>
      <c r="H22"/>
      <c r="I22"/>
      <c r="J22"/>
      <c r="K22"/>
      <c r="L22"/>
      <c r="M22"/>
      <c r="N22"/>
      <c r="O22" s="1"/>
      <c r="P22" s="1"/>
    </row>
    <row r="23" spans="2:16">
      <c r="B23" s="131"/>
      <c r="C23" s="132"/>
      <c r="D23" s="132"/>
      <c r="E23" s="132"/>
      <c r="F23" s="133"/>
      <c r="G23"/>
      <c r="H23"/>
      <c r="I23"/>
      <c r="J23"/>
      <c r="K23"/>
      <c r="L23"/>
      <c r="M23"/>
      <c r="N23"/>
      <c r="O23" s="1"/>
      <c r="P23" s="1"/>
    </row>
    <row r="24" spans="2:16">
      <c r="B24" s="131"/>
      <c r="C24" s="132"/>
      <c r="D24" s="263" t="s">
        <v>255</v>
      </c>
      <c r="E24" s="146">
        <f>SUM(H48:H266)</f>
        <v>0.49506965498379918</v>
      </c>
      <c r="F24" s="133"/>
      <c r="I24"/>
      <c r="J24"/>
      <c r="K24"/>
      <c r="L24"/>
      <c r="M24"/>
      <c r="N24"/>
      <c r="O24" s="1"/>
      <c r="P24" s="1"/>
    </row>
    <row r="25" spans="2:16">
      <c r="B25" s="131"/>
      <c r="C25" s="132"/>
      <c r="D25" s="263" t="s">
        <v>256</v>
      </c>
      <c r="E25" s="146">
        <f>E38</f>
        <v>3</v>
      </c>
      <c r="F25" s="133"/>
      <c r="G25"/>
      <c r="H25"/>
      <c r="I25"/>
      <c r="J25"/>
      <c r="K25"/>
      <c r="L25"/>
      <c r="M25"/>
      <c r="N25"/>
      <c r="O25" s="1"/>
      <c r="P25" s="1"/>
    </row>
    <row r="26" spans="2:16">
      <c r="B26" s="131"/>
      <c r="C26" s="132"/>
      <c r="D26" s="263" t="s">
        <v>257</v>
      </c>
      <c r="E26" s="146" t="str">
        <f>IF(E24&gt;E25,E24-E25,"untersterilisiert")</f>
        <v>untersterilisiert</v>
      </c>
      <c r="F26" s="133"/>
      <c r="G26"/>
      <c r="H26"/>
      <c r="I26"/>
      <c r="J26"/>
      <c r="K26"/>
      <c r="L26"/>
      <c r="M26"/>
      <c r="N26"/>
      <c r="O26" s="1"/>
      <c r="P26" s="1"/>
    </row>
    <row r="27" spans="2:16">
      <c r="B27" s="131"/>
      <c r="C27" s="132"/>
      <c r="D27" s="132"/>
      <c r="E27" s="132"/>
      <c r="F27" s="133"/>
      <c r="G27"/>
      <c r="H27"/>
      <c r="I27"/>
      <c r="J27"/>
      <c r="K27"/>
      <c r="L27"/>
      <c r="M27"/>
      <c r="N27"/>
      <c r="O27" s="1"/>
      <c r="P27" s="1"/>
    </row>
    <row r="28" spans="2:16">
      <c r="B28" s="413" t="s">
        <v>322</v>
      </c>
      <c r="C28" s="398"/>
      <c r="D28" s="398"/>
      <c r="E28" s="146">
        <f>SUM(D48:D266)</f>
        <v>104</v>
      </c>
      <c r="F28" s="133"/>
      <c r="G28" s="1"/>
      <c r="H28" s="1"/>
      <c r="I28"/>
      <c r="J28"/>
      <c r="K28"/>
      <c r="L28"/>
      <c r="M28"/>
      <c r="N28"/>
      <c r="O28" s="1"/>
      <c r="P28" s="1"/>
    </row>
    <row r="29" spans="2:16">
      <c r="B29" s="230"/>
      <c r="C29" s="229"/>
      <c r="D29" s="229" t="str">
        <f>'autom. Auswertung'!T28</f>
        <v>Meldung:</v>
      </c>
      <c r="E29" s="229" t="str">
        <f>'autom. Auswertung'!U28</f>
        <v>Tmax &lt; 121°C !</v>
      </c>
      <c r="F29" s="133"/>
      <c r="G29" s="1"/>
      <c r="H29" s="1"/>
      <c r="J29"/>
      <c r="O29" s="1"/>
      <c r="P29" s="1"/>
    </row>
    <row r="30" spans="2:16" ht="13.5" thickBot="1">
      <c r="B30" s="137"/>
      <c r="C30" s="138"/>
      <c r="D30" s="138"/>
      <c r="E30" s="138"/>
      <c r="F30" s="139"/>
      <c r="G30" s="1"/>
      <c r="H30" s="1"/>
      <c r="J30"/>
      <c r="O30" s="1"/>
      <c r="P30" s="1"/>
    </row>
    <row r="31" spans="2:16">
      <c r="B31" s="8"/>
      <c r="C31" s="1"/>
      <c r="G31" s="1"/>
      <c r="H31" s="1"/>
      <c r="J31"/>
      <c r="O31" s="1"/>
      <c r="P31" s="1"/>
    </row>
    <row r="32" spans="2:16">
      <c r="C32" s="1"/>
      <c r="G32" s="1"/>
      <c r="H32" s="1"/>
      <c r="O32" s="1"/>
      <c r="P32" s="1"/>
    </row>
    <row r="33" spans="2:16">
      <c r="C33" s="1"/>
      <c r="G33" s="1"/>
      <c r="H33" s="1"/>
      <c r="O33" s="1"/>
      <c r="P33" s="1"/>
    </row>
    <row r="34" spans="2:16" ht="15.75">
      <c r="C34" s="1"/>
      <c r="D34" s="367" t="s">
        <v>7</v>
      </c>
      <c r="E34" s="369"/>
      <c r="F34" s="370"/>
      <c r="G34" s="113"/>
      <c r="H34" s="113"/>
      <c r="O34" s="1"/>
      <c r="P34" s="1"/>
    </row>
    <row r="35" spans="2:16">
      <c r="B35" s="13"/>
      <c r="C35" s="225"/>
      <c r="D35" s="225"/>
      <c r="E35" s="225"/>
      <c r="F35" s="225"/>
      <c r="G35" s="22"/>
      <c r="H35" s="22"/>
      <c r="O35" s="1"/>
      <c r="P35" s="1"/>
    </row>
    <row r="36" spans="2:16">
      <c r="B36" s="13"/>
      <c r="C36" s="206" t="str">
        <f>'autom. Auswertung'!S35</f>
        <v>Modus:</v>
      </c>
      <c r="D36" s="13" t="str">
        <f>'autom. Auswertung'!T35</f>
        <v>Tiefste Temp. im Intervall</v>
      </c>
      <c r="G36" s="22"/>
      <c r="H36" s="22"/>
      <c r="O36" s="1"/>
      <c r="P36" s="1"/>
    </row>
    <row r="37" spans="2:16" ht="16.5" customHeight="1">
      <c r="C37" s="309" t="s">
        <v>316</v>
      </c>
      <c r="E37" s="8"/>
      <c r="F37" s="8"/>
      <c r="G37" s="22"/>
      <c r="H37" s="22"/>
      <c r="O37" s="1"/>
      <c r="P37" s="1"/>
    </row>
    <row r="38" spans="2:16">
      <c r="C38" s="223"/>
      <c r="D38" s="222" t="s">
        <v>172</v>
      </c>
      <c r="E38" s="272">
        <f>'autom. Auswertung'!U37</f>
        <v>3</v>
      </c>
      <c r="F38" s="46"/>
      <c r="G38" s="22"/>
      <c r="H38" s="22"/>
      <c r="O38" s="1"/>
      <c r="P38" s="1"/>
    </row>
    <row r="39" spans="2:16">
      <c r="C39" s="223"/>
      <c r="D39" s="223" t="s">
        <v>138</v>
      </c>
      <c r="E39" s="271">
        <f>'autom. Auswertung'!U38</f>
        <v>10</v>
      </c>
      <c r="F39" s="47"/>
      <c r="G39" s="22"/>
      <c r="H39" s="22"/>
      <c r="O39" s="1"/>
      <c r="P39" s="1"/>
    </row>
    <row r="40" spans="2:16" ht="15.75" customHeight="1">
      <c r="C40" s="223"/>
      <c r="D40" s="222" t="s">
        <v>140</v>
      </c>
      <c r="E40" s="273">
        <f>'autom. Auswertung'!U39</f>
        <v>121.1</v>
      </c>
      <c r="F40" s="46"/>
      <c r="G40" s="22"/>
      <c r="H40" s="22"/>
      <c r="O40" s="1"/>
      <c r="P40" s="1"/>
    </row>
    <row r="41" spans="2:16" ht="15" customHeight="1">
      <c r="C41" s="223"/>
      <c r="D41" s="223" t="s">
        <v>139</v>
      </c>
      <c r="E41" s="8" t="s">
        <v>153</v>
      </c>
      <c r="F41" s="8"/>
      <c r="G41" s="22"/>
      <c r="H41" s="22"/>
      <c r="O41" s="1"/>
      <c r="P41" s="1"/>
    </row>
    <row r="42" spans="2:16" ht="15" customHeight="1">
      <c r="C42" s="8"/>
      <c r="D42" s="8"/>
      <c r="E42" s="8"/>
      <c r="F42" s="8"/>
      <c r="G42" s="22"/>
      <c r="H42" s="22"/>
      <c r="O42" s="1"/>
      <c r="P42" s="1"/>
    </row>
    <row r="43" spans="2:16" ht="14.25" customHeight="1">
      <c r="B43" s="13"/>
      <c r="C43" s="214"/>
      <c r="D43" s="214"/>
      <c r="E43" s="316" t="s">
        <v>144</v>
      </c>
      <c r="F43" s="323" t="s">
        <v>157</v>
      </c>
      <c r="G43" s="282" t="s">
        <v>313</v>
      </c>
      <c r="H43" s="22"/>
      <c r="O43" s="1"/>
      <c r="P43" s="1"/>
    </row>
    <row r="44" spans="2:16" ht="14.25" customHeight="1">
      <c r="B44" s="13"/>
      <c r="C44" s="255" t="s">
        <v>146</v>
      </c>
      <c r="D44" s="318" t="s">
        <v>309</v>
      </c>
      <c r="E44" s="236" t="s">
        <v>143</v>
      </c>
      <c r="F44" s="236" t="s">
        <v>167</v>
      </c>
      <c r="G44" s="283" t="s">
        <v>149</v>
      </c>
      <c r="H44" s="22"/>
      <c r="O44" s="1"/>
      <c r="P44" s="1"/>
    </row>
    <row r="45" spans="2:16" ht="14.25" customHeight="1">
      <c r="B45" s="29"/>
      <c r="C45" s="50" t="s">
        <v>147</v>
      </c>
      <c r="D45" s="197" t="s">
        <v>286</v>
      </c>
      <c r="E45" s="197" t="s">
        <v>260</v>
      </c>
      <c r="F45" s="197" t="s">
        <v>259</v>
      </c>
      <c r="G45" s="274" t="s">
        <v>258</v>
      </c>
      <c r="H45" s="22"/>
      <c r="O45" s="1"/>
      <c r="P45" s="1"/>
    </row>
    <row r="46" spans="2:16">
      <c r="B46" s="13"/>
      <c r="C46" s="117"/>
      <c r="D46" s="74"/>
      <c r="E46" s="27"/>
      <c r="F46" s="56"/>
      <c r="G46" s="304"/>
      <c r="H46" s="268"/>
      <c r="I46" s="8"/>
      <c r="O46" s="1"/>
      <c r="P46" s="1"/>
    </row>
    <row r="47" spans="2:16">
      <c r="B47" s="13"/>
      <c r="C47" s="117"/>
      <c r="D47" s="74"/>
      <c r="E47" s="28"/>
      <c r="F47" s="56"/>
      <c r="G47" s="305"/>
      <c r="H47" s="268"/>
      <c r="I47" s="8"/>
      <c r="O47" s="1"/>
      <c r="P47" s="1"/>
    </row>
    <row r="48" spans="2:16">
      <c r="B48" s="13"/>
      <c r="C48" s="256" t="e">
        <f>Temperaturverlauf!K19</f>
        <v>#N/A</v>
      </c>
      <c r="D48" s="253">
        <f>Temperaturverlauf!I19</f>
        <v>1</v>
      </c>
      <c r="E48" s="28" t="str">
        <f>IF(ISNUMBER(C48),$E$38/10^((C48-$E$40)/$E$39),"")</f>
        <v/>
      </c>
      <c r="F48" s="56" t="str">
        <f>IF(ISNUMBER(C48),10^((C48-$E$40)/$E$39),"")</f>
        <v/>
      </c>
      <c r="G48" s="276" t="e">
        <f t="shared" ref="G48:G111" si="0">IF(ISNUMBER(D48),10^((C48-$E$40)/$E$39)*D48,"")</f>
        <v>#N/A</v>
      </c>
      <c r="H48">
        <f t="shared" ref="H48:H111" si="1">IF(ISNA(G48),0,G48)</f>
        <v>0</v>
      </c>
      <c r="I48"/>
      <c r="O48" s="1"/>
      <c r="P48" s="1"/>
    </row>
    <row r="49" spans="2:16">
      <c r="B49" s="13"/>
      <c r="C49" s="256" t="e">
        <f>Temperaturverlauf!K20</f>
        <v>#N/A</v>
      </c>
      <c r="D49" s="253">
        <f>Temperaturverlauf!I20</f>
        <v>1</v>
      </c>
      <c r="E49" s="28" t="str">
        <f t="shared" ref="E49:E112" si="2">IF(ISNUMBER(C49),$E$38/10^((C49-$E$40)/$E$39),"")</f>
        <v/>
      </c>
      <c r="F49" s="56" t="str">
        <f t="shared" ref="F49:F112" si="3">IF(ISNUMBER(C49),10^((C49-$E$40)/$E$39),"")</f>
        <v/>
      </c>
      <c r="G49" s="276" t="e">
        <f t="shared" si="0"/>
        <v>#N/A</v>
      </c>
      <c r="H49">
        <f t="shared" si="1"/>
        <v>0</v>
      </c>
      <c r="I49"/>
      <c r="O49" s="1"/>
      <c r="P49" s="1"/>
    </row>
    <row r="50" spans="2:16">
      <c r="B50" s="13"/>
      <c r="C50" s="256" t="e">
        <f>Temperaturverlauf!K21</f>
        <v>#N/A</v>
      </c>
      <c r="D50" s="253">
        <f>Temperaturverlauf!I21</f>
        <v>1</v>
      </c>
      <c r="E50" s="28" t="str">
        <f t="shared" si="2"/>
        <v/>
      </c>
      <c r="F50" s="56" t="str">
        <f t="shared" si="3"/>
        <v/>
      </c>
      <c r="G50" s="276" t="e">
        <f t="shared" si="0"/>
        <v>#N/A</v>
      </c>
      <c r="H50">
        <f t="shared" si="1"/>
        <v>0</v>
      </c>
      <c r="I50"/>
      <c r="O50" s="1"/>
      <c r="P50" s="1"/>
    </row>
    <row r="51" spans="2:16">
      <c r="B51" s="13"/>
      <c r="C51" s="256" t="e">
        <f>Temperaturverlauf!K22</f>
        <v>#N/A</v>
      </c>
      <c r="D51" s="253">
        <f>Temperaturverlauf!I22</f>
        <v>1</v>
      </c>
      <c r="E51" s="28" t="str">
        <f t="shared" si="2"/>
        <v/>
      </c>
      <c r="F51" s="56" t="str">
        <f t="shared" si="3"/>
        <v/>
      </c>
      <c r="G51" s="276" t="e">
        <f t="shared" si="0"/>
        <v>#N/A</v>
      </c>
      <c r="H51">
        <f t="shared" si="1"/>
        <v>0</v>
      </c>
      <c r="I51"/>
      <c r="O51" s="1"/>
      <c r="P51" s="1"/>
    </row>
    <row r="52" spans="2:16">
      <c r="B52" s="13"/>
      <c r="C52" s="256" t="e">
        <f>Temperaturverlauf!K23</f>
        <v>#N/A</v>
      </c>
      <c r="D52" s="253">
        <f>Temperaturverlauf!I23</f>
        <v>1</v>
      </c>
      <c r="E52" s="28" t="str">
        <f t="shared" si="2"/>
        <v/>
      </c>
      <c r="F52" s="56" t="str">
        <f t="shared" si="3"/>
        <v/>
      </c>
      <c r="G52" s="276" t="e">
        <f t="shared" si="0"/>
        <v>#N/A</v>
      </c>
      <c r="H52">
        <f t="shared" si="1"/>
        <v>0</v>
      </c>
      <c r="I52"/>
      <c r="O52" s="1"/>
      <c r="P52" s="1"/>
    </row>
    <row r="53" spans="2:16">
      <c r="B53" s="13"/>
      <c r="C53" s="256" t="e">
        <f>Temperaturverlauf!K24</f>
        <v>#N/A</v>
      </c>
      <c r="D53" s="253">
        <f>Temperaturverlauf!I24</f>
        <v>1</v>
      </c>
      <c r="E53" s="28" t="str">
        <f t="shared" si="2"/>
        <v/>
      </c>
      <c r="F53" s="56" t="str">
        <f t="shared" si="3"/>
        <v/>
      </c>
      <c r="G53" s="276" t="e">
        <f t="shared" si="0"/>
        <v>#N/A</v>
      </c>
      <c r="H53">
        <f t="shared" si="1"/>
        <v>0</v>
      </c>
      <c r="I53"/>
      <c r="O53" s="1"/>
      <c r="P53" s="1"/>
    </row>
    <row r="54" spans="2:16">
      <c r="B54" s="13"/>
      <c r="C54" s="256" t="e">
        <f>Temperaturverlauf!K25</f>
        <v>#N/A</v>
      </c>
      <c r="D54" s="253">
        <f>Temperaturverlauf!I25</f>
        <v>1</v>
      </c>
      <c r="E54" s="28" t="str">
        <f t="shared" si="2"/>
        <v/>
      </c>
      <c r="F54" s="56" t="str">
        <f t="shared" si="3"/>
        <v/>
      </c>
      <c r="G54" s="276" t="e">
        <f t="shared" si="0"/>
        <v>#N/A</v>
      </c>
      <c r="H54">
        <f t="shared" si="1"/>
        <v>0</v>
      </c>
      <c r="I54"/>
      <c r="O54" s="1"/>
      <c r="P54" s="1"/>
    </row>
    <row r="55" spans="2:16">
      <c r="B55" s="13"/>
      <c r="C55" s="256" t="e">
        <f>Temperaturverlauf!K26</f>
        <v>#N/A</v>
      </c>
      <c r="D55" s="253">
        <f>Temperaturverlauf!I26</f>
        <v>1</v>
      </c>
      <c r="E55" s="28" t="str">
        <f t="shared" si="2"/>
        <v/>
      </c>
      <c r="F55" s="56" t="str">
        <f t="shared" si="3"/>
        <v/>
      </c>
      <c r="G55" s="276" t="e">
        <f t="shared" si="0"/>
        <v>#N/A</v>
      </c>
      <c r="H55">
        <f t="shared" si="1"/>
        <v>0</v>
      </c>
      <c r="I55"/>
      <c r="O55" s="1"/>
      <c r="P55" s="1"/>
    </row>
    <row r="56" spans="2:16">
      <c r="B56" s="13"/>
      <c r="C56" s="256" t="e">
        <f>Temperaturverlauf!K27</f>
        <v>#N/A</v>
      </c>
      <c r="D56" s="253">
        <f>Temperaturverlauf!I27</f>
        <v>1</v>
      </c>
      <c r="E56" s="28" t="str">
        <f t="shared" si="2"/>
        <v/>
      </c>
      <c r="F56" s="56" t="str">
        <f t="shared" si="3"/>
        <v/>
      </c>
      <c r="G56" s="276" t="e">
        <f t="shared" si="0"/>
        <v>#N/A</v>
      </c>
      <c r="H56">
        <f t="shared" si="1"/>
        <v>0</v>
      </c>
      <c r="I56"/>
      <c r="O56" s="1"/>
      <c r="P56" s="1"/>
    </row>
    <row r="57" spans="2:16">
      <c r="B57" s="13"/>
      <c r="C57" s="256" t="e">
        <f>Temperaturverlauf!K28</f>
        <v>#N/A</v>
      </c>
      <c r="D57" s="253">
        <f>Temperaturverlauf!I28</f>
        <v>1</v>
      </c>
      <c r="E57" s="28" t="str">
        <f t="shared" si="2"/>
        <v/>
      </c>
      <c r="F57" s="56" t="str">
        <f t="shared" si="3"/>
        <v/>
      </c>
      <c r="G57" s="276" t="e">
        <f t="shared" si="0"/>
        <v>#N/A</v>
      </c>
      <c r="H57">
        <f t="shared" si="1"/>
        <v>0</v>
      </c>
      <c r="I57"/>
      <c r="O57" s="1"/>
      <c r="P57" s="1"/>
    </row>
    <row r="58" spans="2:16">
      <c r="B58" s="13"/>
      <c r="C58" s="256" t="e">
        <f>Temperaturverlauf!K29</f>
        <v>#N/A</v>
      </c>
      <c r="D58" s="253">
        <f>Temperaturverlauf!I29</f>
        <v>1</v>
      </c>
      <c r="E58" s="28" t="str">
        <f t="shared" si="2"/>
        <v/>
      </c>
      <c r="F58" s="56" t="str">
        <f t="shared" si="3"/>
        <v/>
      </c>
      <c r="G58" s="276" t="e">
        <f t="shared" si="0"/>
        <v>#N/A</v>
      </c>
      <c r="H58">
        <f t="shared" si="1"/>
        <v>0</v>
      </c>
      <c r="I58"/>
      <c r="O58" s="1"/>
      <c r="P58" s="1"/>
    </row>
    <row r="59" spans="2:16">
      <c r="B59" s="13"/>
      <c r="C59" s="256" t="e">
        <f>Temperaturverlauf!K30</f>
        <v>#N/A</v>
      </c>
      <c r="D59" s="253">
        <f>Temperaturverlauf!I30</f>
        <v>1</v>
      </c>
      <c r="E59" s="28" t="str">
        <f t="shared" si="2"/>
        <v/>
      </c>
      <c r="F59" s="56" t="str">
        <f t="shared" si="3"/>
        <v/>
      </c>
      <c r="G59" s="276" t="e">
        <f t="shared" si="0"/>
        <v>#N/A</v>
      </c>
      <c r="H59">
        <f t="shared" si="1"/>
        <v>0</v>
      </c>
      <c r="I59"/>
      <c r="O59" s="1"/>
      <c r="P59" s="1"/>
    </row>
    <row r="60" spans="2:16">
      <c r="B60" s="13"/>
      <c r="C60" s="256" t="e">
        <f>Temperaturverlauf!K31</f>
        <v>#N/A</v>
      </c>
      <c r="D60" s="253">
        <f>Temperaturverlauf!I31</f>
        <v>1</v>
      </c>
      <c r="E60" s="28" t="str">
        <f t="shared" si="2"/>
        <v/>
      </c>
      <c r="F60" s="56" t="str">
        <f t="shared" si="3"/>
        <v/>
      </c>
      <c r="G60" s="276" t="e">
        <f t="shared" si="0"/>
        <v>#N/A</v>
      </c>
      <c r="H60">
        <f t="shared" si="1"/>
        <v>0</v>
      </c>
      <c r="I60"/>
      <c r="O60" s="1"/>
      <c r="P60" s="1"/>
    </row>
    <row r="61" spans="2:16">
      <c r="B61" s="13"/>
      <c r="C61" s="256" t="e">
        <f>Temperaturverlauf!K32</f>
        <v>#N/A</v>
      </c>
      <c r="D61" s="253">
        <f>Temperaturverlauf!I32</f>
        <v>1</v>
      </c>
      <c r="E61" s="28" t="str">
        <f t="shared" si="2"/>
        <v/>
      </c>
      <c r="F61" s="56" t="str">
        <f t="shared" si="3"/>
        <v/>
      </c>
      <c r="G61" s="276" t="e">
        <f t="shared" si="0"/>
        <v>#N/A</v>
      </c>
      <c r="H61">
        <f t="shared" si="1"/>
        <v>0</v>
      </c>
      <c r="I61"/>
      <c r="O61" s="1"/>
      <c r="P61" s="1"/>
    </row>
    <row r="62" spans="2:16">
      <c r="B62" s="13"/>
      <c r="C62" s="256" t="e">
        <f>Temperaturverlauf!K33</f>
        <v>#N/A</v>
      </c>
      <c r="D62" s="253">
        <f>Temperaturverlauf!I33</f>
        <v>1</v>
      </c>
      <c r="E62" s="28" t="str">
        <f t="shared" si="2"/>
        <v/>
      </c>
      <c r="F62" s="56" t="str">
        <f t="shared" si="3"/>
        <v/>
      </c>
      <c r="G62" s="276" t="e">
        <f t="shared" si="0"/>
        <v>#N/A</v>
      </c>
      <c r="H62">
        <f t="shared" si="1"/>
        <v>0</v>
      </c>
      <c r="I62"/>
      <c r="O62" s="1"/>
      <c r="P62" s="1"/>
    </row>
    <row r="63" spans="2:16">
      <c r="B63" s="13"/>
      <c r="C63" s="256" t="e">
        <f>Temperaturverlauf!K34</f>
        <v>#N/A</v>
      </c>
      <c r="D63" s="253">
        <f>Temperaturverlauf!I34</f>
        <v>1</v>
      </c>
      <c r="E63" s="28" t="str">
        <f t="shared" si="2"/>
        <v/>
      </c>
      <c r="F63" s="56" t="str">
        <f t="shared" si="3"/>
        <v/>
      </c>
      <c r="G63" s="276" t="e">
        <f t="shared" si="0"/>
        <v>#N/A</v>
      </c>
      <c r="H63">
        <f t="shared" si="1"/>
        <v>0</v>
      </c>
      <c r="I63"/>
      <c r="O63" s="1"/>
      <c r="P63" s="1"/>
    </row>
    <row r="64" spans="2:16">
      <c r="B64" s="13"/>
      <c r="C64" s="256" t="e">
        <f>Temperaturverlauf!K35</f>
        <v>#N/A</v>
      </c>
      <c r="D64" s="253">
        <f>Temperaturverlauf!I35</f>
        <v>1</v>
      </c>
      <c r="E64" s="28" t="str">
        <f t="shared" si="2"/>
        <v/>
      </c>
      <c r="F64" s="56" t="str">
        <f t="shared" si="3"/>
        <v/>
      </c>
      <c r="G64" s="276" t="e">
        <f t="shared" si="0"/>
        <v>#N/A</v>
      </c>
      <c r="H64">
        <f t="shared" si="1"/>
        <v>0</v>
      </c>
      <c r="I64"/>
      <c r="O64" s="1"/>
      <c r="P64" s="1"/>
    </row>
    <row r="65" spans="2:16">
      <c r="B65" s="13"/>
      <c r="C65" s="256" t="e">
        <f>Temperaturverlauf!K36</f>
        <v>#N/A</v>
      </c>
      <c r="D65" s="253">
        <f>Temperaturverlauf!I36</f>
        <v>1</v>
      </c>
      <c r="E65" s="28" t="str">
        <f t="shared" si="2"/>
        <v/>
      </c>
      <c r="F65" s="56" t="str">
        <f t="shared" si="3"/>
        <v/>
      </c>
      <c r="G65" s="276" t="e">
        <f t="shared" si="0"/>
        <v>#N/A</v>
      </c>
      <c r="H65">
        <f t="shared" si="1"/>
        <v>0</v>
      </c>
      <c r="I65"/>
      <c r="O65" s="1"/>
      <c r="P65" s="1"/>
    </row>
    <row r="66" spans="2:16">
      <c r="B66" s="13"/>
      <c r="C66" s="256" t="e">
        <f>Temperaturverlauf!K37</f>
        <v>#N/A</v>
      </c>
      <c r="D66" s="253">
        <f>Temperaturverlauf!I37</f>
        <v>1</v>
      </c>
      <c r="E66" s="28" t="str">
        <f t="shared" si="2"/>
        <v/>
      </c>
      <c r="F66" s="56" t="str">
        <f t="shared" si="3"/>
        <v/>
      </c>
      <c r="G66" s="276" t="e">
        <f t="shared" si="0"/>
        <v>#N/A</v>
      </c>
      <c r="H66">
        <f t="shared" si="1"/>
        <v>0</v>
      </c>
      <c r="I66"/>
      <c r="O66" s="1"/>
      <c r="P66" s="1"/>
    </row>
    <row r="67" spans="2:16">
      <c r="B67" s="13"/>
      <c r="C67" s="256" t="e">
        <f>Temperaturverlauf!K38</f>
        <v>#N/A</v>
      </c>
      <c r="D67" s="253">
        <f>Temperaturverlauf!I38</f>
        <v>1</v>
      </c>
      <c r="E67" s="28" t="str">
        <f t="shared" si="2"/>
        <v/>
      </c>
      <c r="F67" s="56" t="str">
        <f t="shared" si="3"/>
        <v/>
      </c>
      <c r="G67" s="276" t="e">
        <f t="shared" si="0"/>
        <v>#N/A</v>
      </c>
      <c r="H67">
        <f t="shared" si="1"/>
        <v>0</v>
      </c>
      <c r="I67"/>
      <c r="O67" s="1"/>
      <c r="P67" s="1"/>
    </row>
    <row r="68" spans="2:16">
      <c r="B68" s="13"/>
      <c r="C68" s="256" t="e">
        <f>Temperaturverlauf!K39</f>
        <v>#N/A</v>
      </c>
      <c r="D68" s="253">
        <f>Temperaturverlauf!I39</f>
        <v>1</v>
      </c>
      <c r="E68" s="28" t="str">
        <f t="shared" si="2"/>
        <v/>
      </c>
      <c r="F68" s="56" t="str">
        <f t="shared" si="3"/>
        <v/>
      </c>
      <c r="G68" s="276" t="e">
        <f t="shared" si="0"/>
        <v>#N/A</v>
      </c>
      <c r="H68">
        <f t="shared" si="1"/>
        <v>0</v>
      </c>
      <c r="I68"/>
      <c r="O68" s="1"/>
      <c r="P68" s="1"/>
    </row>
    <row r="69" spans="2:16">
      <c r="B69" s="13"/>
      <c r="C69" s="256" t="e">
        <f>Temperaturverlauf!K40</f>
        <v>#N/A</v>
      </c>
      <c r="D69" s="253">
        <f>Temperaturverlauf!I40</f>
        <v>1</v>
      </c>
      <c r="E69" s="28" t="str">
        <f t="shared" si="2"/>
        <v/>
      </c>
      <c r="F69" s="56" t="str">
        <f t="shared" si="3"/>
        <v/>
      </c>
      <c r="G69" s="276" t="e">
        <f t="shared" si="0"/>
        <v>#N/A</v>
      </c>
      <c r="H69">
        <f t="shared" si="1"/>
        <v>0</v>
      </c>
      <c r="I69"/>
      <c r="O69" s="1"/>
      <c r="P69" s="1"/>
    </row>
    <row r="70" spans="2:16">
      <c r="B70" s="13"/>
      <c r="C70" s="256" t="e">
        <f>Temperaturverlauf!K41</f>
        <v>#N/A</v>
      </c>
      <c r="D70" s="253">
        <f>Temperaturverlauf!I41</f>
        <v>1</v>
      </c>
      <c r="E70" s="28" t="str">
        <f t="shared" si="2"/>
        <v/>
      </c>
      <c r="F70" s="56" t="str">
        <f t="shared" si="3"/>
        <v/>
      </c>
      <c r="G70" s="276" t="e">
        <f t="shared" si="0"/>
        <v>#N/A</v>
      </c>
      <c r="H70">
        <f t="shared" si="1"/>
        <v>0</v>
      </c>
      <c r="I70"/>
      <c r="O70" s="1"/>
      <c r="P70" s="1"/>
    </row>
    <row r="71" spans="2:16">
      <c r="B71" s="13"/>
      <c r="C71" s="256" t="e">
        <f>Temperaturverlauf!K42</f>
        <v>#N/A</v>
      </c>
      <c r="D71" s="253">
        <f>Temperaturverlauf!I42</f>
        <v>1</v>
      </c>
      <c r="E71" s="28" t="str">
        <f t="shared" si="2"/>
        <v/>
      </c>
      <c r="F71" s="56" t="str">
        <f t="shared" si="3"/>
        <v/>
      </c>
      <c r="G71" s="276" t="e">
        <f t="shared" si="0"/>
        <v>#N/A</v>
      </c>
      <c r="H71">
        <f t="shared" si="1"/>
        <v>0</v>
      </c>
      <c r="I71"/>
      <c r="O71" s="1"/>
      <c r="P71" s="1"/>
    </row>
    <row r="72" spans="2:16">
      <c r="B72" s="13"/>
      <c r="C72" s="256" t="e">
        <f>Temperaturverlauf!K43</f>
        <v>#N/A</v>
      </c>
      <c r="D72" s="253">
        <f>Temperaturverlauf!I43</f>
        <v>1</v>
      </c>
      <c r="E72" s="28" t="str">
        <f t="shared" si="2"/>
        <v/>
      </c>
      <c r="F72" s="56" t="str">
        <f t="shared" si="3"/>
        <v/>
      </c>
      <c r="G72" s="276" t="e">
        <f t="shared" si="0"/>
        <v>#N/A</v>
      </c>
      <c r="H72">
        <f t="shared" si="1"/>
        <v>0</v>
      </c>
      <c r="I72"/>
      <c r="O72" s="1"/>
      <c r="P72" s="1"/>
    </row>
    <row r="73" spans="2:16">
      <c r="B73" s="13"/>
      <c r="C73" s="256" t="e">
        <f>Temperaturverlauf!K44</f>
        <v>#N/A</v>
      </c>
      <c r="D73" s="253">
        <f>Temperaturverlauf!I44</f>
        <v>1</v>
      </c>
      <c r="E73" s="28" t="str">
        <f t="shared" si="2"/>
        <v/>
      </c>
      <c r="F73" s="56" t="str">
        <f t="shared" si="3"/>
        <v/>
      </c>
      <c r="G73" s="276" t="e">
        <f t="shared" si="0"/>
        <v>#N/A</v>
      </c>
      <c r="H73">
        <f t="shared" si="1"/>
        <v>0</v>
      </c>
      <c r="I73"/>
      <c r="O73" s="1"/>
      <c r="P73" s="1"/>
    </row>
    <row r="74" spans="2:16">
      <c r="B74" s="13"/>
      <c r="C74" s="256" t="e">
        <f>Temperaturverlauf!K45</f>
        <v>#N/A</v>
      </c>
      <c r="D74" s="253">
        <f>Temperaturverlauf!I45</f>
        <v>1</v>
      </c>
      <c r="E74" s="28" t="str">
        <f t="shared" si="2"/>
        <v/>
      </c>
      <c r="F74" s="56" t="str">
        <f t="shared" si="3"/>
        <v/>
      </c>
      <c r="G74" s="276" t="e">
        <f t="shared" si="0"/>
        <v>#N/A</v>
      </c>
      <c r="H74">
        <f t="shared" si="1"/>
        <v>0</v>
      </c>
      <c r="I74"/>
      <c r="O74" s="1"/>
      <c r="P74" s="1"/>
    </row>
    <row r="75" spans="2:16">
      <c r="B75" s="13"/>
      <c r="C75" s="256" t="e">
        <f>Temperaturverlauf!K46</f>
        <v>#N/A</v>
      </c>
      <c r="D75" s="253">
        <f>Temperaturverlauf!I46</f>
        <v>1</v>
      </c>
      <c r="E75" s="28" t="str">
        <f t="shared" si="2"/>
        <v/>
      </c>
      <c r="F75" s="56" t="str">
        <f t="shared" si="3"/>
        <v/>
      </c>
      <c r="G75" s="276" t="e">
        <f t="shared" si="0"/>
        <v>#N/A</v>
      </c>
      <c r="H75">
        <f t="shared" si="1"/>
        <v>0</v>
      </c>
      <c r="I75"/>
      <c r="O75" s="1"/>
      <c r="P75" s="1"/>
    </row>
    <row r="76" spans="2:16">
      <c r="B76" s="13"/>
      <c r="C76" s="256" t="e">
        <f>Temperaturverlauf!K47</f>
        <v>#N/A</v>
      </c>
      <c r="D76" s="253">
        <f>Temperaturverlauf!I47</f>
        <v>1</v>
      </c>
      <c r="E76" s="28" t="str">
        <f t="shared" si="2"/>
        <v/>
      </c>
      <c r="F76" s="56" t="str">
        <f t="shared" si="3"/>
        <v/>
      </c>
      <c r="G76" s="276" t="e">
        <f t="shared" si="0"/>
        <v>#N/A</v>
      </c>
      <c r="H76">
        <f t="shared" si="1"/>
        <v>0</v>
      </c>
      <c r="I76"/>
      <c r="O76" s="1"/>
      <c r="P76" s="1"/>
    </row>
    <row r="77" spans="2:16">
      <c r="B77" s="13"/>
      <c r="C77" s="256" t="e">
        <f>Temperaturverlauf!K48</f>
        <v>#N/A</v>
      </c>
      <c r="D77" s="253">
        <f>Temperaturverlauf!I48</f>
        <v>1</v>
      </c>
      <c r="E77" s="28" t="str">
        <f t="shared" si="2"/>
        <v/>
      </c>
      <c r="F77" s="56" t="str">
        <f t="shared" si="3"/>
        <v/>
      </c>
      <c r="G77" s="276" t="e">
        <f t="shared" si="0"/>
        <v>#N/A</v>
      </c>
      <c r="H77">
        <f t="shared" si="1"/>
        <v>0</v>
      </c>
      <c r="I77"/>
      <c r="O77" s="1"/>
      <c r="P77" s="1"/>
    </row>
    <row r="78" spans="2:16">
      <c r="B78" s="13"/>
      <c r="C78" s="256" t="e">
        <f>Temperaturverlauf!K49</f>
        <v>#N/A</v>
      </c>
      <c r="D78" s="253">
        <f>Temperaturverlauf!I49</f>
        <v>1</v>
      </c>
      <c r="E78" s="28" t="str">
        <f t="shared" si="2"/>
        <v/>
      </c>
      <c r="F78" s="56" t="str">
        <f t="shared" si="3"/>
        <v/>
      </c>
      <c r="G78" s="276" t="e">
        <f t="shared" si="0"/>
        <v>#N/A</v>
      </c>
      <c r="H78">
        <f t="shared" si="1"/>
        <v>0</v>
      </c>
      <c r="I78"/>
      <c r="O78" s="1"/>
      <c r="P78" s="1"/>
    </row>
    <row r="79" spans="2:16">
      <c r="B79" s="13"/>
      <c r="C79" s="256" t="e">
        <f>Temperaturverlauf!K50</f>
        <v>#N/A</v>
      </c>
      <c r="D79" s="253">
        <f>Temperaturverlauf!I50</f>
        <v>1</v>
      </c>
      <c r="E79" s="28" t="str">
        <f t="shared" si="2"/>
        <v/>
      </c>
      <c r="F79" s="56" t="str">
        <f t="shared" si="3"/>
        <v/>
      </c>
      <c r="G79" s="276" t="e">
        <f t="shared" si="0"/>
        <v>#N/A</v>
      </c>
      <c r="H79">
        <f t="shared" si="1"/>
        <v>0</v>
      </c>
      <c r="I79"/>
      <c r="O79" s="1"/>
      <c r="P79" s="1"/>
    </row>
    <row r="80" spans="2:16">
      <c r="B80" s="13"/>
      <c r="C80" s="256" t="e">
        <f>Temperaturverlauf!K51</f>
        <v>#N/A</v>
      </c>
      <c r="D80" s="253">
        <f>Temperaturverlauf!I51</f>
        <v>1</v>
      </c>
      <c r="E80" s="28" t="str">
        <f t="shared" si="2"/>
        <v/>
      </c>
      <c r="F80" s="56" t="str">
        <f t="shared" si="3"/>
        <v/>
      </c>
      <c r="G80" s="276" t="e">
        <f t="shared" si="0"/>
        <v>#N/A</v>
      </c>
      <c r="H80">
        <f t="shared" si="1"/>
        <v>0</v>
      </c>
      <c r="I80"/>
      <c r="O80" s="1"/>
      <c r="P80" s="1"/>
    </row>
    <row r="81" spans="1:16">
      <c r="B81" s="13"/>
      <c r="C81" s="256" t="e">
        <f>Temperaturverlauf!K52</f>
        <v>#N/A</v>
      </c>
      <c r="D81" s="253">
        <f>Temperaturverlauf!I52</f>
        <v>1</v>
      </c>
      <c r="E81" s="28" t="str">
        <f t="shared" si="2"/>
        <v/>
      </c>
      <c r="F81" s="56" t="str">
        <f t="shared" si="3"/>
        <v/>
      </c>
      <c r="G81" s="276" t="e">
        <f t="shared" si="0"/>
        <v>#N/A</v>
      </c>
      <c r="H81">
        <f t="shared" si="1"/>
        <v>0</v>
      </c>
      <c r="I81"/>
      <c r="O81" s="1"/>
      <c r="P81" s="1"/>
    </row>
    <row r="82" spans="1:16">
      <c r="B82" s="13"/>
      <c r="C82" s="256" t="e">
        <f>Temperaturverlauf!K53</f>
        <v>#N/A</v>
      </c>
      <c r="D82" s="253">
        <f>Temperaturverlauf!I53</f>
        <v>1</v>
      </c>
      <c r="E82" s="28" t="str">
        <f t="shared" si="2"/>
        <v/>
      </c>
      <c r="F82" s="56" t="str">
        <f t="shared" si="3"/>
        <v/>
      </c>
      <c r="G82" s="276" t="e">
        <f t="shared" si="0"/>
        <v>#N/A</v>
      </c>
      <c r="H82">
        <f t="shared" si="1"/>
        <v>0</v>
      </c>
      <c r="I82"/>
      <c r="O82" s="1"/>
      <c r="P82" s="1"/>
    </row>
    <row r="83" spans="1:16">
      <c r="B83" s="13"/>
      <c r="C83" s="256" t="e">
        <f>Temperaturverlauf!K54</f>
        <v>#N/A</v>
      </c>
      <c r="D83" s="253">
        <f>Temperaturverlauf!I54</f>
        <v>1</v>
      </c>
      <c r="E83" s="28" t="str">
        <f t="shared" si="2"/>
        <v/>
      </c>
      <c r="F83" s="56" t="str">
        <f t="shared" si="3"/>
        <v/>
      </c>
      <c r="G83" s="276" t="e">
        <f t="shared" si="0"/>
        <v>#N/A</v>
      </c>
      <c r="H83">
        <f t="shared" si="1"/>
        <v>0</v>
      </c>
      <c r="I83"/>
      <c r="O83" s="1"/>
      <c r="P83" s="1"/>
    </row>
    <row r="84" spans="1:16">
      <c r="B84" s="13"/>
      <c r="C84" s="256" t="e">
        <f>Temperaturverlauf!K55</f>
        <v>#N/A</v>
      </c>
      <c r="D84" s="253">
        <f>Temperaturverlauf!I55</f>
        <v>1</v>
      </c>
      <c r="E84" s="28" t="str">
        <f t="shared" si="2"/>
        <v/>
      </c>
      <c r="F84" s="56" t="str">
        <f t="shared" si="3"/>
        <v/>
      </c>
      <c r="G84" s="276" t="e">
        <f t="shared" si="0"/>
        <v>#N/A</v>
      </c>
      <c r="H84">
        <f t="shared" si="1"/>
        <v>0</v>
      </c>
      <c r="I84"/>
      <c r="O84" s="1"/>
      <c r="P84" s="1"/>
    </row>
    <row r="85" spans="1:16">
      <c r="B85" s="13"/>
      <c r="C85" s="256" t="e">
        <f>Temperaturverlauf!K56</f>
        <v>#N/A</v>
      </c>
      <c r="D85" s="253">
        <f>Temperaturverlauf!I56</f>
        <v>1</v>
      </c>
      <c r="E85" s="28" t="str">
        <f t="shared" si="2"/>
        <v/>
      </c>
      <c r="F85" s="56" t="str">
        <f t="shared" si="3"/>
        <v/>
      </c>
      <c r="G85" s="276" t="e">
        <f t="shared" si="0"/>
        <v>#N/A</v>
      </c>
      <c r="H85">
        <f t="shared" si="1"/>
        <v>0</v>
      </c>
      <c r="I85"/>
      <c r="O85" s="1"/>
      <c r="P85" s="1"/>
    </row>
    <row r="86" spans="1:16">
      <c r="B86" s="13"/>
      <c r="C86" s="256" t="e">
        <f>Temperaturverlauf!K57</f>
        <v>#N/A</v>
      </c>
      <c r="D86" s="253">
        <f>Temperaturverlauf!I57</f>
        <v>1</v>
      </c>
      <c r="E86" s="28" t="str">
        <f t="shared" si="2"/>
        <v/>
      </c>
      <c r="F86" s="56" t="str">
        <f t="shared" si="3"/>
        <v/>
      </c>
      <c r="G86" s="276" t="e">
        <f t="shared" si="0"/>
        <v>#N/A</v>
      </c>
      <c r="H86">
        <f t="shared" si="1"/>
        <v>0</v>
      </c>
      <c r="I86"/>
      <c r="O86" s="1"/>
      <c r="P86" s="1"/>
    </row>
    <row r="87" spans="1:16">
      <c r="B87" s="13"/>
      <c r="C87" s="256" t="e">
        <f>Temperaturverlauf!K58</f>
        <v>#N/A</v>
      </c>
      <c r="D87" s="253">
        <f>Temperaturverlauf!I58</f>
        <v>1</v>
      </c>
      <c r="E87" s="28" t="str">
        <f t="shared" si="2"/>
        <v/>
      </c>
      <c r="F87" s="56" t="str">
        <f t="shared" si="3"/>
        <v/>
      </c>
      <c r="G87" s="276" t="e">
        <f t="shared" si="0"/>
        <v>#N/A</v>
      </c>
      <c r="H87">
        <f t="shared" si="1"/>
        <v>0</v>
      </c>
      <c r="I87"/>
      <c r="O87" s="1"/>
      <c r="P87" s="1"/>
    </row>
    <row r="88" spans="1:16">
      <c r="B88" s="13"/>
      <c r="C88" s="256" t="e">
        <f>Temperaturverlauf!K59</f>
        <v>#N/A</v>
      </c>
      <c r="D88" s="253">
        <f>Temperaturverlauf!I59</f>
        <v>1</v>
      </c>
      <c r="E88" s="28" t="str">
        <f t="shared" si="2"/>
        <v/>
      </c>
      <c r="F88" s="56" t="str">
        <f t="shared" si="3"/>
        <v/>
      </c>
      <c r="G88" s="276" t="e">
        <f t="shared" si="0"/>
        <v>#N/A</v>
      </c>
      <c r="H88">
        <f t="shared" si="1"/>
        <v>0</v>
      </c>
      <c r="I88"/>
      <c r="O88" s="1"/>
      <c r="P88" s="1"/>
    </row>
    <row r="89" spans="1:16">
      <c r="B89" s="13"/>
      <c r="C89" s="256" t="e">
        <f>Temperaturverlauf!K60</f>
        <v>#N/A</v>
      </c>
      <c r="D89" s="253">
        <f>Temperaturverlauf!I60</f>
        <v>1</v>
      </c>
      <c r="E89" s="28" t="str">
        <f t="shared" si="2"/>
        <v/>
      </c>
      <c r="F89" s="56" t="str">
        <f t="shared" si="3"/>
        <v/>
      </c>
      <c r="G89" s="276" t="e">
        <f t="shared" si="0"/>
        <v>#N/A</v>
      </c>
      <c r="H89">
        <f t="shared" si="1"/>
        <v>0</v>
      </c>
      <c r="I89"/>
      <c r="O89" s="1"/>
      <c r="P89" s="1"/>
    </row>
    <row r="90" spans="1:16">
      <c r="B90" s="13"/>
      <c r="C90" s="256" t="e">
        <f>Temperaturverlauf!K61</f>
        <v>#N/A</v>
      </c>
      <c r="D90" s="253">
        <f>Temperaturverlauf!I61</f>
        <v>1</v>
      </c>
      <c r="E90" s="28" t="str">
        <f t="shared" si="2"/>
        <v/>
      </c>
      <c r="F90" s="56" t="str">
        <f t="shared" si="3"/>
        <v/>
      </c>
      <c r="G90" s="276" t="e">
        <f t="shared" si="0"/>
        <v>#N/A</v>
      </c>
      <c r="H90">
        <f t="shared" si="1"/>
        <v>0</v>
      </c>
      <c r="I90"/>
      <c r="O90" s="1"/>
      <c r="P90" s="1"/>
    </row>
    <row r="91" spans="1:16">
      <c r="B91" s="13"/>
      <c r="C91" s="256" t="e">
        <f>Temperaturverlauf!K62</f>
        <v>#N/A</v>
      </c>
      <c r="D91" s="253">
        <f>Temperaturverlauf!I62</f>
        <v>1</v>
      </c>
      <c r="E91" s="28" t="str">
        <f t="shared" si="2"/>
        <v/>
      </c>
      <c r="F91" s="56" t="str">
        <f t="shared" si="3"/>
        <v/>
      </c>
      <c r="G91" s="276" t="e">
        <f t="shared" si="0"/>
        <v>#N/A</v>
      </c>
      <c r="H91">
        <f t="shared" si="1"/>
        <v>0</v>
      </c>
      <c r="I91"/>
      <c r="O91" s="1"/>
      <c r="P91" s="1"/>
    </row>
    <row r="92" spans="1:16">
      <c r="A92" s="8"/>
      <c r="B92" s="225"/>
      <c r="C92" s="256" t="e">
        <f>Temperaturverlauf!K63</f>
        <v>#N/A</v>
      </c>
      <c r="D92" s="253">
        <f>Temperaturverlauf!I63</f>
        <v>1</v>
      </c>
      <c r="E92" s="28" t="str">
        <f t="shared" si="2"/>
        <v/>
      </c>
      <c r="F92" s="56" t="str">
        <f t="shared" si="3"/>
        <v/>
      </c>
      <c r="G92" s="276" t="e">
        <f t="shared" si="0"/>
        <v>#N/A</v>
      </c>
      <c r="H92">
        <f t="shared" si="1"/>
        <v>0</v>
      </c>
      <c r="I92"/>
      <c r="O92" s="1"/>
      <c r="P92" s="1"/>
    </row>
    <row r="93" spans="1:16">
      <c r="A93" s="8"/>
      <c r="B93" s="8"/>
      <c r="C93" s="256" t="e">
        <f>Temperaturverlauf!K64</f>
        <v>#N/A</v>
      </c>
      <c r="D93" s="253">
        <f>Temperaturverlauf!I64</f>
        <v>1</v>
      </c>
      <c r="E93" s="28" t="str">
        <f t="shared" si="2"/>
        <v/>
      </c>
      <c r="F93" s="56" t="str">
        <f t="shared" si="3"/>
        <v/>
      </c>
      <c r="G93" s="276" t="e">
        <f t="shared" si="0"/>
        <v>#N/A</v>
      </c>
      <c r="H93">
        <f t="shared" si="1"/>
        <v>0</v>
      </c>
      <c r="I93"/>
      <c r="O93" s="1"/>
      <c r="P93" s="1"/>
    </row>
    <row r="94" spans="1:16">
      <c r="A94" s="8"/>
      <c r="B94" s="118"/>
      <c r="C94" s="256" t="e">
        <f>Temperaturverlauf!K65</f>
        <v>#N/A</v>
      </c>
      <c r="D94" s="253">
        <f>Temperaturverlauf!I65</f>
        <v>1</v>
      </c>
      <c r="E94" s="28" t="str">
        <f t="shared" si="2"/>
        <v/>
      </c>
      <c r="F94" s="56" t="str">
        <f t="shared" si="3"/>
        <v/>
      </c>
      <c r="G94" s="276" t="e">
        <f t="shared" si="0"/>
        <v>#N/A</v>
      </c>
      <c r="H94">
        <f t="shared" si="1"/>
        <v>0</v>
      </c>
      <c r="I94"/>
      <c r="O94" s="1"/>
      <c r="P94" s="1"/>
    </row>
    <row r="95" spans="1:16">
      <c r="A95" s="8"/>
      <c r="B95" s="118"/>
      <c r="C95" s="256">
        <f>Temperaturverlauf!K66</f>
        <v>101.5</v>
      </c>
      <c r="D95" s="253">
        <f>Temperaturverlauf!I66</f>
        <v>1</v>
      </c>
      <c r="E95" s="28">
        <f t="shared" si="2"/>
        <v>273.60325180677268</v>
      </c>
      <c r="F95" s="56">
        <f t="shared" si="3"/>
        <v>1.0964781961431861E-2</v>
      </c>
      <c r="G95" s="276">
        <f t="shared" si="0"/>
        <v>1.0964781961431861E-2</v>
      </c>
      <c r="H95">
        <f t="shared" si="1"/>
        <v>1.0964781961431861E-2</v>
      </c>
      <c r="I95"/>
      <c r="O95" s="1"/>
      <c r="P95" s="1"/>
    </row>
    <row r="96" spans="1:16">
      <c r="B96" s="63"/>
      <c r="C96" s="256">
        <f>Temperaturverlauf!K67</f>
        <v>101.9</v>
      </c>
      <c r="D96" s="253">
        <f>Temperaturverlauf!I67</f>
        <v>1</v>
      </c>
      <c r="E96" s="28">
        <f t="shared" si="2"/>
        <v>249.52913133080071</v>
      </c>
      <c r="F96" s="56">
        <f t="shared" si="3"/>
        <v>1.2022644346174158E-2</v>
      </c>
      <c r="G96" s="276">
        <f t="shared" si="0"/>
        <v>1.2022644346174158E-2</v>
      </c>
      <c r="H96">
        <f t="shared" si="1"/>
        <v>1.2022644346174158E-2</v>
      </c>
      <c r="I96"/>
      <c r="O96" s="1"/>
      <c r="P96" s="1"/>
    </row>
    <row r="97" spans="2:16">
      <c r="B97" s="63"/>
      <c r="C97" s="256">
        <f>Temperaturverlauf!K68</f>
        <v>102.4</v>
      </c>
      <c r="D97" s="253">
        <f>Temperaturverlauf!I68</f>
        <v>1</v>
      </c>
      <c r="E97" s="28">
        <f t="shared" si="2"/>
        <v>222.39307239027465</v>
      </c>
      <c r="F97" s="56">
        <f t="shared" si="3"/>
        <v>1.3489628825916573E-2</v>
      </c>
      <c r="G97" s="276">
        <f t="shared" si="0"/>
        <v>1.3489628825916573E-2</v>
      </c>
      <c r="H97">
        <f t="shared" si="1"/>
        <v>1.3489628825916573E-2</v>
      </c>
      <c r="I97"/>
      <c r="O97" s="1"/>
      <c r="P97" s="1"/>
    </row>
    <row r="98" spans="2:16">
      <c r="C98" s="256">
        <f>Temperaturverlauf!K69</f>
        <v>102.8</v>
      </c>
      <c r="D98" s="253">
        <f>Temperaturverlauf!I69</f>
        <v>1</v>
      </c>
      <c r="E98" s="28">
        <f t="shared" si="2"/>
        <v>202.8248926175944</v>
      </c>
      <c r="F98" s="56">
        <f t="shared" si="3"/>
        <v>1.4791083881682083E-2</v>
      </c>
      <c r="G98" s="276">
        <f t="shared" si="0"/>
        <v>1.4791083881682083E-2</v>
      </c>
      <c r="H98">
        <f t="shared" si="1"/>
        <v>1.4791083881682083E-2</v>
      </c>
      <c r="I98"/>
      <c r="O98" s="1"/>
      <c r="P98" s="1"/>
    </row>
    <row r="99" spans="2:16">
      <c r="C99" s="256">
        <f>Temperaturverlauf!K70</f>
        <v>103.3</v>
      </c>
      <c r="D99" s="253">
        <f>Temperaturverlauf!I70</f>
        <v>1</v>
      </c>
      <c r="E99" s="28">
        <f t="shared" si="2"/>
        <v>180.7678758223073</v>
      </c>
      <c r="F99" s="56">
        <f t="shared" si="3"/>
        <v>1.6595869074375609E-2</v>
      </c>
      <c r="G99" s="276">
        <f t="shared" si="0"/>
        <v>1.6595869074375609E-2</v>
      </c>
      <c r="H99">
        <f t="shared" si="1"/>
        <v>1.6595869074375609E-2</v>
      </c>
      <c r="I99"/>
      <c r="O99" s="1"/>
      <c r="P99" s="1"/>
    </row>
    <row r="100" spans="2:16">
      <c r="C100" s="256">
        <f>Temperaturverlauf!K71</f>
        <v>103.6</v>
      </c>
      <c r="D100" s="253">
        <f>Temperaturverlauf!I71</f>
        <v>1</v>
      </c>
      <c r="E100" s="28">
        <f t="shared" si="2"/>
        <v>168.70239755710475</v>
      </c>
      <c r="F100" s="56">
        <f t="shared" si="3"/>
        <v>1.7782794100389226E-2</v>
      </c>
      <c r="G100" s="276">
        <f t="shared" si="0"/>
        <v>1.7782794100389226E-2</v>
      </c>
      <c r="H100">
        <f t="shared" si="1"/>
        <v>1.7782794100389226E-2</v>
      </c>
      <c r="I100"/>
      <c r="O100" s="1"/>
      <c r="P100" s="1"/>
    </row>
    <row r="101" spans="2:16">
      <c r="C101" s="256">
        <f>Temperaturverlauf!K72</f>
        <v>104.1</v>
      </c>
      <c r="D101" s="253">
        <f>Temperaturverlauf!I72</f>
        <v>1</v>
      </c>
      <c r="E101" s="28">
        <f t="shared" si="2"/>
        <v>150.35617008818173</v>
      </c>
      <c r="F101" s="56">
        <f t="shared" si="3"/>
        <v>1.9952623149688792E-2</v>
      </c>
      <c r="G101" s="276">
        <f t="shared" si="0"/>
        <v>1.9952623149688792E-2</v>
      </c>
      <c r="H101">
        <f t="shared" si="1"/>
        <v>1.9952623149688792E-2</v>
      </c>
      <c r="I101"/>
      <c r="O101" s="1"/>
      <c r="P101" s="1"/>
    </row>
    <row r="102" spans="2:16">
      <c r="C102" s="256">
        <f>Temperaturverlauf!K73</f>
        <v>104.4</v>
      </c>
      <c r="D102" s="253">
        <f>Temperaturverlauf!I73</f>
        <v>1</v>
      </c>
      <c r="E102" s="28">
        <f t="shared" si="2"/>
        <v>140.32054238615916</v>
      </c>
      <c r="F102" s="56">
        <f t="shared" si="3"/>
        <v>2.1379620895022367E-2</v>
      </c>
      <c r="G102" s="276">
        <f t="shared" si="0"/>
        <v>2.1379620895022367E-2</v>
      </c>
      <c r="H102">
        <f t="shared" si="1"/>
        <v>2.1379620895022367E-2</v>
      </c>
      <c r="I102"/>
      <c r="O102" s="1"/>
      <c r="P102" s="1"/>
    </row>
    <row r="103" spans="2:16">
      <c r="C103" s="256">
        <f>Temperaturverlauf!K74</f>
        <v>104.7</v>
      </c>
      <c r="D103" s="253">
        <f>Temperaturverlauf!I74</f>
        <v>1</v>
      </c>
      <c r="E103" s="28">
        <f t="shared" si="2"/>
        <v>130.95474967204962</v>
      </c>
      <c r="F103" s="56">
        <f t="shared" si="3"/>
        <v>2.2908676527677762E-2</v>
      </c>
      <c r="G103" s="276">
        <f t="shared" si="0"/>
        <v>2.2908676527677762E-2</v>
      </c>
      <c r="H103">
        <f t="shared" si="1"/>
        <v>2.2908676527677762E-2</v>
      </c>
      <c r="I103"/>
      <c r="O103" s="1"/>
      <c r="P103" s="1"/>
    </row>
    <row r="104" spans="2:16">
      <c r="C104" s="256">
        <f>Temperaturverlauf!K75</f>
        <v>105.1</v>
      </c>
      <c r="D104" s="253">
        <f>Temperaturverlauf!I75</f>
        <v>1</v>
      </c>
      <c r="E104" s="28">
        <f t="shared" si="2"/>
        <v>119.43215116604928</v>
      </c>
      <c r="F104" s="56">
        <f t="shared" si="3"/>
        <v>2.511886431509578E-2</v>
      </c>
      <c r="G104" s="276">
        <f t="shared" si="0"/>
        <v>2.511886431509578E-2</v>
      </c>
      <c r="H104">
        <f t="shared" si="1"/>
        <v>2.511886431509578E-2</v>
      </c>
      <c r="I104"/>
      <c r="O104" s="1"/>
      <c r="P104" s="1"/>
    </row>
    <row r="105" spans="2:16">
      <c r="C105" s="256">
        <f>Temperaturverlauf!K76</f>
        <v>105.3</v>
      </c>
      <c r="D105" s="253">
        <f>Temperaturverlauf!I76</f>
        <v>1</v>
      </c>
      <c r="E105" s="28">
        <f t="shared" si="2"/>
        <v>114.05681889616831</v>
      </c>
      <c r="F105" s="56">
        <f t="shared" si="3"/>
        <v>2.6302679918953832E-2</v>
      </c>
      <c r="G105" s="276">
        <f t="shared" si="0"/>
        <v>2.6302679918953832E-2</v>
      </c>
      <c r="H105">
        <f t="shared" si="1"/>
        <v>2.6302679918953832E-2</v>
      </c>
      <c r="I105"/>
      <c r="O105" s="1"/>
      <c r="P105" s="1"/>
    </row>
    <row r="106" spans="2:16">
      <c r="C106" s="256">
        <f>Temperaturverlauf!K77</f>
        <v>105.6</v>
      </c>
      <c r="D106" s="253">
        <f>Temperaturverlauf!I77</f>
        <v>1</v>
      </c>
      <c r="E106" s="28">
        <f t="shared" si="2"/>
        <v>106.44401677007266</v>
      </c>
      <c r="F106" s="56">
        <f t="shared" si="3"/>
        <v>2.8183829312644532E-2</v>
      </c>
      <c r="G106" s="276">
        <f t="shared" si="0"/>
        <v>2.8183829312644532E-2</v>
      </c>
      <c r="H106">
        <f t="shared" si="1"/>
        <v>2.8183829312644532E-2</v>
      </c>
      <c r="I106"/>
      <c r="O106" s="1"/>
      <c r="P106" s="1"/>
    </row>
    <row r="107" spans="2:16">
      <c r="C107" s="256">
        <f>Temperaturverlauf!K78</f>
        <v>105.9</v>
      </c>
      <c r="D107" s="253">
        <f>Temperaturverlauf!I78</f>
        <v>1</v>
      </c>
      <c r="E107" s="28">
        <f t="shared" si="2"/>
        <v>99.339336444777132</v>
      </c>
      <c r="F107" s="56">
        <f t="shared" si="3"/>
        <v>3.0199517204020223E-2</v>
      </c>
      <c r="G107" s="276">
        <f t="shared" si="0"/>
        <v>3.0199517204020223E-2</v>
      </c>
      <c r="H107">
        <f t="shared" si="1"/>
        <v>3.0199517204020223E-2</v>
      </c>
      <c r="I107"/>
      <c r="O107" s="1"/>
      <c r="P107" s="1"/>
    </row>
    <row r="108" spans="2:16">
      <c r="C108" s="256">
        <f>Temperaturverlauf!K79</f>
        <v>106.2</v>
      </c>
      <c r="D108" s="253">
        <f>Temperaturverlauf!I79</f>
        <v>1</v>
      </c>
      <c r="E108" s="28">
        <f t="shared" si="2"/>
        <v>92.708862975407555</v>
      </c>
      <c r="F108" s="56">
        <f t="shared" si="3"/>
        <v>3.2359365692962883E-2</v>
      </c>
      <c r="G108" s="276">
        <f t="shared" si="0"/>
        <v>3.2359365692962883E-2</v>
      </c>
      <c r="H108">
        <f t="shared" si="1"/>
        <v>3.2359365692962883E-2</v>
      </c>
      <c r="I108"/>
      <c r="O108" s="1"/>
      <c r="P108" s="1"/>
    </row>
    <row r="109" spans="2:16">
      <c r="C109" s="256">
        <f>Temperaturverlauf!K80</f>
        <v>106.2</v>
      </c>
      <c r="D109" s="253">
        <f>Temperaturverlauf!I80</f>
        <v>1</v>
      </c>
      <c r="E109" s="28">
        <f t="shared" si="2"/>
        <v>92.708862975407555</v>
      </c>
      <c r="F109" s="56">
        <f t="shared" si="3"/>
        <v>3.2359365692962883E-2</v>
      </c>
      <c r="G109" s="276">
        <f t="shared" si="0"/>
        <v>3.2359365692962883E-2</v>
      </c>
      <c r="H109">
        <f t="shared" si="1"/>
        <v>3.2359365692962883E-2</v>
      </c>
      <c r="I109"/>
      <c r="O109" s="1"/>
      <c r="P109" s="1"/>
    </row>
    <row r="110" spans="2:16">
      <c r="C110" s="256">
        <f>Temperaturverlauf!K81</f>
        <v>106</v>
      </c>
      <c r="D110" s="253">
        <f>Temperaturverlauf!I81</f>
        <v>1</v>
      </c>
      <c r="E110" s="28">
        <f t="shared" si="2"/>
        <v>97.078097078888376</v>
      </c>
      <c r="F110" s="56">
        <f t="shared" si="3"/>
        <v>3.0902954325135939E-2</v>
      </c>
      <c r="G110" s="276">
        <f t="shared" si="0"/>
        <v>3.0902954325135939E-2</v>
      </c>
      <c r="H110">
        <f t="shared" si="1"/>
        <v>3.0902954325135939E-2</v>
      </c>
      <c r="I110"/>
      <c r="O110" s="1"/>
      <c r="P110" s="1"/>
    </row>
    <row r="111" spans="2:16">
      <c r="C111" s="256">
        <f>Temperaturverlauf!K82</f>
        <v>105.7</v>
      </c>
      <c r="D111" s="253">
        <f>Temperaturverlauf!I82</f>
        <v>1</v>
      </c>
      <c r="E111" s="28">
        <f t="shared" si="2"/>
        <v>104.0210551357593</v>
      </c>
      <c r="F111" s="56">
        <f t="shared" si="3"/>
        <v>2.8840315031266113E-2</v>
      </c>
      <c r="G111" s="276">
        <f t="shared" si="0"/>
        <v>2.8840315031266113E-2</v>
      </c>
      <c r="H111">
        <f t="shared" si="1"/>
        <v>2.8840315031266113E-2</v>
      </c>
      <c r="I111"/>
      <c r="O111" s="1"/>
      <c r="P111" s="1"/>
    </row>
    <row r="112" spans="2:16">
      <c r="C112" s="256">
        <f>Temperaturverlauf!K83</f>
        <v>105.3</v>
      </c>
      <c r="D112" s="253">
        <f>Temperaturverlauf!I83</f>
        <v>1</v>
      </c>
      <c r="E112" s="28">
        <f t="shared" si="2"/>
        <v>114.05681889616831</v>
      </c>
      <c r="F112" s="56">
        <f t="shared" si="3"/>
        <v>2.6302679918953832E-2</v>
      </c>
      <c r="G112" s="276">
        <f t="shared" ref="G112:G175" si="4">IF(ISNUMBER(D112),10^((C112-$E$40)/$E$39)*D112,"")</f>
        <v>2.6302679918953832E-2</v>
      </c>
      <c r="H112">
        <f t="shared" ref="H112:H175" si="5">IF(ISNA(G112),0,G112)</f>
        <v>2.6302679918953832E-2</v>
      </c>
      <c r="I112"/>
      <c r="O112" s="1"/>
      <c r="P112" s="1"/>
    </row>
    <row r="113" spans="3:16">
      <c r="C113" s="256">
        <f>Temperaturverlauf!K84</f>
        <v>104.7</v>
      </c>
      <c r="D113" s="253">
        <f>Temperaturverlauf!I84</f>
        <v>1</v>
      </c>
      <c r="E113" s="28">
        <f t="shared" ref="E113:E176" si="6">IF(ISNUMBER(C113),$E$38/10^((C113-$E$40)/$E$39),"")</f>
        <v>130.95474967204962</v>
      </c>
      <c r="F113" s="56">
        <f t="shared" ref="F113:F176" si="7">IF(ISNUMBER(C113),10^((C113-$E$40)/$E$39),"")</f>
        <v>2.2908676527677762E-2</v>
      </c>
      <c r="G113" s="276">
        <f t="shared" si="4"/>
        <v>2.2908676527677762E-2</v>
      </c>
      <c r="H113">
        <f t="shared" si="5"/>
        <v>2.2908676527677762E-2</v>
      </c>
      <c r="I113"/>
      <c r="O113" s="1"/>
      <c r="P113" s="1"/>
    </row>
    <row r="114" spans="3:16">
      <c r="C114" s="256">
        <f>Temperaturverlauf!K85</f>
        <v>104.1</v>
      </c>
      <c r="D114" s="253">
        <f>Temperaturverlauf!I85</f>
        <v>1</v>
      </c>
      <c r="E114" s="28">
        <f t="shared" si="6"/>
        <v>150.35617008818173</v>
      </c>
      <c r="F114" s="56">
        <f t="shared" si="7"/>
        <v>1.9952623149688792E-2</v>
      </c>
      <c r="G114" s="276">
        <f t="shared" si="4"/>
        <v>1.9952623149688792E-2</v>
      </c>
      <c r="H114">
        <f t="shared" si="5"/>
        <v>1.9952623149688792E-2</v>
      </c>
      <c r="I114"/>
      <c r="O114" s="1"/>
      <c r="P114" s="1"/>
    </row>
    <row r="115" spans="3:16">
      <c r="C115" s="256">
        <f>Temperaturverlauf!K86</f>
        <v>103.4</v>
      </c>
      <c r="D115" s="253">
        <f>Temperaturverlauf!I86</f>
        <v>1</v>
      </c>
      <c r="E115" s="28">
        <f t="shared" si="6"/>
        <v>176.65309660667637</v>
      </c>
      <c r="F115" s="56">
        <f t="shared" si="7"/>
        <v>1.6982436524617475E-2</v>
      </c>
      <c r="G115" s="276">
        <f t="shared" si="4"/>
        <v>1.6982436524617475E-2</v>
      </c>
      <c r="H115">
        <f t="shared" si="5"/>
        <v>1.6982436524617475E-2</v>
      </c>
      <c r="I115"/>
      <c r="O115" s="1"/>
      <c r="P115" s="1"/>
    </row>
    <row r="116" spans="3:16">
      <c r="C116" s="256">
        <f>Temperaturverlauf!K87</f>
        <v>102.5</v>
      </c>
      <c r="D116" s="253">
        <f>Temperaturverlauf!I87</f>
        <v>1</v>
      </c>
      <c r="E116" s="28">
        <f t="shared" si="6"/>
        <v>217.33078802249682</v>
      </c>
      <c r="F116" s="56">
        <f t="shared" si="7"/>
        <v>1.3803842646028861E-2</v>
      </c>
      <c r="G116" s="276">
        <f t="shared" si="4"/>
        <v>1.3803842646028861E-2</v>
      </c>
      <c r="H116">
        <f t="shared" si="5"/>
        <v>1.3803842646028861E-2</v>
      </c>
      <c r="I116"/>
      <c r="O116" s="1"/>
      <c r="P116" s="1"/>
    </row>
    <row r="117" spans="3:16">
      <c r="C117" s="256">
        <f>Temperaturverlauf!K88</f>
        <v>101.5</v>
      </c>
      <c r="D117" s="253">
        <f>Temperaturverlauf!I88</f>
        <v>1</v>
      </c>
      <c r="E117" s="28">
        <f t="shared" si="6"/>
        <v>273.60325180677268</v>
      </c>
      <c r="F117" s="56">
        <f t="shared" si="7"/>
        <v>1.0964781961431861E-2</v>
      </c>
      <c r="G117" s="276">
        <f t="shared" si="4"/>
        <v>1.0964781961431861E-2</v>
      </c>
      <c r="H117">
        <f t="shared" si="5"/>
        <v>1.0964781961431861E-2</v>
      </c>
      <c r="I117"/>
      <c r="O117" s="1"/>
      <c r="P117" s="1"/>
    </row>
    <row r="118" spans="3:16">
      <c r="C118" s="256" t="e">
        <f>Temperaturverlauf!K89</f>
        <v>#N/A</v>
      </c>
      <c r="D118" s="253">
        <f>Temperaturverlauf!I89</f>
        <v>1</v>
      </c>
      <c r="E118" s="28" t="str">
        <f t="shared" si="6"/>
        <v/>
      </c>
      <c r="F118" s="56" t="str">
        <f t="shared" si="7"/>
        <v/>
      </c>
      <c r="G118" s="276" t="e">
        <f t="shared" si="4"/>
        <v>#N/A</v>
      </c>
      <c r="H118">
        <f t="shared" si="5"/>
        <v>0</v>
      </c>
      <c r="I118"/>
      <c r="O118" s="1"/>
      <c r="P118" s="1"/>
    </row>
    <row r="119" spans="3:16">
      <c r="C119" s="256" t="e">
        <f>Temperaturverlauf!K90</f>
        <v>#N/A</v>
      </c>
      <c r="D119" s="253">
        <f>Temperaturverlauf!I90</f>
        <v>1</v>
      </c>
      <c r="E119" s="28" t="str">
        <f t="shared" si="6"/>
        <v/>
      </c>
      <c r="F119" s="56" t="str">
        <f t="shared" si="7"/>
        <v/>
      </c>
      <c r="G119" s="276" t="e">
        <f t="shared" si="4"/>
        <v>#N/A</v>
      </c>
      <c r="H119">
        <f t="shared" si="5"/>
        <v>0</v>
      </c>
      <c r="I119"/>
      <c r="O119" s="1"/>
      <c r="P119" s="1"/>
    </row>
    <row r="120" spans="3:16">
      <c r="C120" s="256" t="e">
        <f>Temperaturverlauf!K91</f>
        <v>#N/A</v>
      </c>
      <c r="D120" s="253">
        <f>Temperaturverlauf!I91</f>
        <v>1</v>
      </c>
      <c r="E120" s="28" t="str">
        <f t="shared" si="6"/>
        <v/>
      </c>
      <c r="F120" s="56" t="str">
        <f t="shared" si="7"/>
        <v/>
      </c>
      <c r="G120" s="276" t="e">
        <f t="shared" si="4"/>
        <v>#N/A</v>
      </c>
      <c r="H120">
        <f t="shared" si="5"/>
        <v>0</v>
      </c>
      <c r="I120"/>
      <c r="O120" s="1"/>
      <c r="P120" s="1"/>
    </row>
    <row r="121" spans="3:16">
      <c r="C121" s="256" t="e">
        <f>Temperaturverlauf!K92</f>
        <v>#N/A</v>
      </c>
      <c r="D121" s="253">
        <f>Temperaturverlauf!I92</f>
        <v>1</v>
      </c>
      <c r="E121" s="28" t="str">
        <f t="shared" si="6"/>
        <v/>
      </c>
      <c r="F121" s="56" t="str">
        <f t="shared" si="7"/>
        <v/>
      </c>
      <c r="G121" s="276" t="e">
        <f t="shared" si="4"/>
        <v>#N/A</v>
      </c>
      <c r="H121">
        <f t="shared" si="5"/>
        <v>0</v>
      </c>
      <c r="I121"/>
      <c r="O121" s="1"/>
      <c r="P121" s="1"/>
    </row>
    <row r="122" spans="3:16">
      <c r="C122" s="256" t="e">
        <f>Temperaturverlauf!K93</f>
        <v>#N/A</v>
      </c>
      <c r="D122" s="253">
        <f>Temperaturverlauf!I93</f>
        <v>1</v>
      </c>
      <c r="E122" s="28" t="str">
        <f t="shared" si="6"/>
        <v/>
      </c>
      <c r="F122" s="56" t="str">
        <f t="shared" si="7"/>
        <v/>
      </c>
      <c r="G122" s="276" t="e">
        <f t="shared" si="4"/>
        <v>#N/A</v>
      </c>
      <c r="H122">
        <f t="shared" si="5"/>
        <v>0</v>
      </c>
      <c r="I122"/>
      <c r="O122" s="1"/>
      <c r="P122" s="1"/>
    </row>
    <row r="123" spans="3:16">
      <c r="C123" s="256" t="e">
        <f>Temperaturverlauf!K94</f>
        <v>#N/A</v>
      </c>
      <c r="D123" s="253">
        <f>Temperaturverlauf!I94</f>
        <v>1</v>
      </c>
      <c r="E123" s="28" t="str">
        <f t="shared" si="6"/>
        <v/>
      </c>
      <c r="F123" s="56" t="str">
        <f t="shared" si="7"/>
        <v/>
      </c>
      <c r="G123" s="276" t="e">
        <f t="shared" si="4"/>
        <v>#N/A</v>
      </c>
      <c r="H123">
        <f t="shared" si="5"/>
        <v>0</v>
      </c>
      <c r="I123"/>
      <c r="O123" s="1"/>
      <c r="P123" s="1"/>
    </row>
    <row r="124" spans="3:16">
      <c r="C124" s="256" t="e">
        <f>Temperaturverlauf!K95</f>
        <v>#N/A</v>
      </c>
      <c r="D124" s="253">
        <f>Temperaturverlauf!I95</f>
        <v>1</v>
      </c>
      <c r="E124" s="28" t="str">
        <f t="shared" si="6"/>
        <v/>
      </c>
      <c r="F124" s="56" t="str">
        <f t="shared" si="7"/>
        <v/>
      </c>
      <c r="G124" s="276" t="e">
        <f t="shared" si="4"/>
        <v>#N/A</v>
      </c>
      <c r="H124">
        <f t="shared" si="5"/>
        <v>0</v>
      </c>
      <c r="I124"/>
      <c r="O124" s="1"/>
      <c r="P124" s="1"/>
    </row>
    <row r="125" spans="3:16">
      <c r="C125" s="256" t="e">
        <f>Temperaturverlauf!K96</f>
        <v>#N/A</v>
      </c>
      <c r="D125" s="253">
        <f>Temperaturverlauf!I96</f>
        <v>1</v>
      </c>
      <c r="E125" s="28" t="str">
        <f t="shared" si="6"/>
        <v/>
      </c>
      <c r="F125" s="56" t="str">
        <f t="shared" si="7"/>
        <v/>
      </c>
      <c r="G125" s="276" t="e">
        <f t="shared" si="4"/>
        <v>#N/A</v>
      </c>
      <c r="H125">
        <f t="shared" si="5"/>
        <v>0</v>
      </c>
      <c r="I125"/>
      <c r="O125" s="1"/>
      <c r="P125" s="1"/>
    </row>
    <row r="126" spans="3:16">
      <c r="C126" s="256" t="e">
        <f>Temperaturverlauf!K97</f>
        <v>#N/A</v>
      </c>
      <c r="D126" s="253">
        <f>Temperaturverlauf!I97</f>
        <v>1</v>
      </c>
      <c r="E126" s="28" t="str">
        <f t="shared" si="6"/>
        <v/>
      </c>
      <c r="F126" s="56" t="str">
        <f t="shared" si="7"/>
        <v/>
      </c>
      <c r="G126" s="276" t="e">
        <f t="shared" si="4"/>
        <v>#N/A</v>
      </c>
      <c r="H126">
        <f t="shared" si="5"/>
        <v>0</v>
      </c>
      <c r="I126"/>
      <c r="O126" s="1"/>
      <c r="P126" s="1"/>
    </row>
    <row r="127" spans="3:16">
      <c r="C127" s="256" t="e">
        <f>Temperaturverlauf!K98</f>
        <v>#N/A</v>
      </c>
      <c r="D127" s="253">
        <f>Temperaturverlauf!I98</f>
        <v>1</v>
      </c>
      <c r="E127" s="28" t="str">
        <f t="shared" si="6"/>
        <v/>
      </c>
      <c r="F127" s="56" t="str">
        <f t="shared" si="7"/>
        <v/>
      </c>
      <c r="G127" s="276" t="e">
        <f t="shared" si="4"/>
        <v>#N/A</v>
      </c>
      <c r="H127">
        <f t="shared" si="5"/>
        <v>0</v>
      </c>
      <c r="I127"/>
      <c r="O127" s="1"/>
      <c r="P127" s="1"/>
    </row>
    <row r="128" spans="3:16">
      <c r="C128" s="256" t="e">
        <f>Temperaturverlauf!K99</f>
        <v>#N/A</v>
      </c>
      <c r="D128" s="253">
        <f>Temperaturverlauf!I99</f>
        <v>1</v>
      </c>
      <c r="E128" s="28" t="str">
        <f t="shared" si="6"/>
        <v/>
      </c>
      <c r="F128" s="56" t="str">
        <f t="shared" si="7"/>
        <v/>
      </c>
      <c r="G128" s="276" t="e">
        <f t="shared" si="4"/>
        <v>#N/A</v>
      </c>
      <c r="H128">
        <f t="shared" si="5"/>
        <v>0</v>
      </c>
      <c r="I128"/>
      <c r="O128" s="1"/>
      <c r="P128" s="1"/>
    </row>
    <row r="129" spans="3:16">
      <c r="C129" s="256" t="e">
        <f>Temperaturverlauf!K100</f>
        <v>#N/A</v>
      </c>
      <c r="D129" s="253">
        <f>Temperaturverlauf!I100</f>
        <v>1</v>
      </c>
      <c r="E129" s="28" t="str">
        <f t="shared" si="6"/>
        <v/>
      </c>
      <c r="F129" s="56" t="str">
        <f t="shared" si="7"/>
        <v/>
      </c>
      <c r="G129" s="276" t="e">
        <f t="shared" si="4"/>
        <v>#N/A</v>
      </c>
      <c r="H129">
        <f t="shared" si="5"/>
        <v>0</v>
      </c>
      <c r="I129"/>
      <c r="O129" s="1"/>
      <c r="P129" s="1"/>
    </row>
    <row r="130" spans="3:16">
      <c r="C130" s="256" t="e">
        <f>Temperaturverlauf!K101</f>
        <v>#N/A</v>
      </c>
      <c r="D130" s="253">
        <f>Temperaturverlauf!I101</f>
        <v>1</v>
      </c>
      <c r="E130" s="28" t="str">
        <f t="shared" si="6"/>
        <v/>
      </c>
      <c r="F130" s="56" t="str">
        <f t="shared" si="7"/>
        <v/>
      </c>
      <c r="G130" s="276" t="e">
        <f t="shared" si="4"/>
        <v>#N/A</v>
      </c>
      <c r="H130">
        <f t="shared" si="5"/>
        <v>0</v>
      </c>
      <c r="I130"/>
      <c r="O130" s="1"/>
      <c r="P130" s="1"/>
    </row>
    <row r="131" spans="3:16">
      <c r="C131" s="256" t="e">
        <f>Temperaturverlauf!K102</f>
        <v>#N/A</v>
      </c>
      <c r="D131" s="253">
        <f>Temperaturverlauf!I102</f>
        <v>1</v>
      </c>
      <c r="E131" s="28" t="str">
        <f t="shared" si="6"/>
        <v/>
      </c>
      <c r="F131" s="56" t="str">
        <f t="shared" si="7"/>
        <v/>
      </c>
      <c r="G131" s="276" t="e">
        <f t="shared" si="4"/>
        <v>#N/A</v>
      </c>
      <c r="H131">
        <f t="shared" si="5"/>
        <v>0</v>
      </c>
      <c r="I131"/>
      <c r="O131" s="1"/>
      <c r="P131" s="1"/>
    </row>
    <row r="132" spans="3:16">
      <c r="C132" s="256" t="e">
        <f>Temperaturverlauf!K103</f>
        <v>#N/A</v>
      </c>
      <c r="D132" s="253">
        <f>Temperaturverlauf!I103</f>
        <v>1</v>
      </c>
      <c r="E132" s="28" t="str">
        <f t="shared" si="6"/>
        <v/>
      </c>
      <c r="F132" s="56" t="str">
        <f t="shared" si="7"/>
        <v/>
      </c>
      <c r="G132" s="276" t="e">
        <f t="shared" si="4"/>
        <v>#N/A</v>
      </c>
      <c r="H132">
        <f t="shared" si="5"/>
        <v>0</v>
      </c>
      <c r="I132"/>
      <c r="O132" s="1"/>
      <c r="P132" s="1"/>
    </row>
    <row r="133" spans="3:16">
      <c r="C133" s="256" t="e">
        <f>Temperaturverlauf!K104</f>
        <v>#N/A</v>
      </c>
      <c r="D133" s="253">
        <f>Temperaturverlauf!I104</f>
        <v>1</v>
      </c>
      <c r="E133" s="28" t="str">
        <f t="shared" si="6"/>
        <v/>
      </c>
      <c r="F133" s="56" t="str">
        <f t="shared" si="7"/>
        <v/>
      </c>
      <c r="G133" s="276" t="e">
        <f t="shared" si="4"/>
        <v>#N/A</v>
      </c>
      <c r="H133">
        <f t="shared" si="5"/>
        <v>0</v>
      </c>
      <c r="I133"/>
      <c r="O133" s="1"/>
      <c r="P133" s="1"/>
    </row>
    <row r="134" spans="3:16">
      <c r="C134" s="256" t="e">
        <f>Temperaturverlauf!K105</f>
        <v>#N/A</v>
      </c>
      <c r="D134" s="253">
        <f>Temperaturverlauf!I105</f>
        <v>1</v>
      </c>
      <c r="E134" s="28" t="str">
        <f t="shared" si="6"/>
        <v/>
      </c>
      <c r="F134" s="56" t="str">
        <f t="shared" si="7"/>
        <v/>
      </c>
      <c r="G134" s="276" t="e">
        <f t="shared" si="4"/>
        <v>#N/A</v>
      </c>
      <c r="H134">
        <f t="shared" si="5"/>
        <v>0</v>
      </c>
      <c r="I134"/>
      <c r="O134" s="1"/>
      <c r="P134" s="1"/>
    </row>
    <row r="135" spans="3:16">
      <c r="C135" s="256" t="e">
        <f>Temperaturverlauf!K106</f>
        <v>#N/A</v>
      </c>
      <c r="D135" s="253">
        <f>Temperaturverlauf!I106</f>
        <v>1</v>
      </c>
      <c r="E135" s="28" t="str">
        <f t="shared" si="6"/>
        <v/>
      </c>
      <c r="F135" s="56" t="str">
        <f t="shared" si="7"/>
        <v/>
      </c>
      <c r="G135" s="276" t="e">
        <f t="shared" si="4"/>
        <v>#N/A</v>
      </c>
      <c r="H135">
        <f t="shared" si="5"/>
        <v>0</v>
      </c>
      <c r="I135"/>
      <c r="O135" s="1"/>
      <c r="P135" s="1"/>
    </row>
    <row r="136" spans="3:16">
      <c r="C136" s="256" t="e">
        <f>Temperaturverlauf!K107</f>
        <v>#N/A</v>
      </c>
      <c r="D136" s="253">
        <f>Temperaturverlauf!I107</f>
        <v>1</v>
      </c>
      <c r="E136" s="28" t="str">
        <f t="shared" si="6"/>
        <v/>
      </c>
      <c r="F136" s="56" t="str">
        <f t="shared" si="7"/>
        <v/>
      </c>
      <c r="G136" s="276" t="e">
        <f t="shared" si="4"/>
        <v>#N/A</v>
      </c>
      <c r="H136">
        <f t="shared" si="5"/>
        <v>0</v>
      </c>
      <c r="I136"/>
      <c r="O136" s="1"/>
      <c r="P136" s="1"/>
    </row>
    <row r="137" spans="3:16">
      <c r="C137" s="256" t="e">
        <f>Temperaturverlauf!K108</f>
        <v>#N/A</v>
      </c>
      <c r="D137" s="253">
        <f>Temperaturverlauf!I108</f>
        <v>1</v>
      </c>
      <c r="E137" s="28" t="str">
        <f t="shared" si="6"/>
        <v/>
      </c>
      <c r="F137" s="56" t="str">
        <f t="shared" si="7"/>
        <v/>
      </c>
      <c r="G137" s="276" t="e">
        <f t="shared" si="4"/>
        <v>#N/A</v>
      </c>
      <c r="H137">
        <f t="shared" si="5"/>
        <v>0</v>
      </c>
      <c r="I137"/>
      <c r="O137" s="1"/>
      <c r="P137" s="1"/>
    </row>
    <row r="138" spans="3:16">
      <c r="C138" s="256" t="e">
        <f>Temperaturverlauf!K109</f>
        <v>#N/A</v>
      </c>
      <c r="D138" s="253">
        <f>Temperaturverlauf!I109</f>
        <v>1</v>
      </c>
      <c r="E138" s="28" t="str">
        <f t="shared" si="6"/>
        <v/>
      </c>
      <c r="F138" s="56" t="str">
        <f t="shared" si="7"/>
        <v/>
      </c>
      <c r="G138" s="276" t="e">
        <f t="shared" si="4"/>
        <v>#N/A</v>
      </c>
      <c r="H138">
        <f t="shared" si="5"/>
        <v>0</v>
      </c>
      <c r="I138"/>
      <c r="O138" s="1"/>
      <c r="P138" s="1"/>
    </row>
    <row r="139" spans="3:16">
      <c r="C139" s="256" t="e">
        <f>Temperaturverlauf!K110</f>
        <v>#N/A</v>
      </c>
      <c r="D139" s="253">
        <f>Temperaturverlauf!I110</f>
        <v>1</v>
      </c>
      <c r="E139" s="28" t="str">
        <f t="shared" si="6"/>
        <v/>
      </c>
      <c r="F139" s="56" t="str">
        <f t="shared" si="7"/>
        <v/>
      </c>
      <c r="G139" s="276" t="e">
        <f t="shared" si="4"/>
        <v>#N/A</v>
      </c>
      <c r="H139">
        <f t="shared" si="5"/>
        <v>0</v>
      </c>
      <c r="I139"/>
      <c r="O139" s="1"/>
      <c r="P139" s="1"/>
    </row>
    <row r="140" spans="3:16">
      <c r="C140" s="256" t="e">
        <f>Temperaturverlauf!K111</f>
        <v>#N/A</v>
      </c>
      <c r="D140" s="253">
        <f>Temperaturverlauf!I111</f>
        <v>1</v>
      </c>
      <c r="E140" s="28" t="str">
        <f t="shared" si="6"/>
        <v/>
      </c>
      <c r="F140" s="56" t="str">
        <f t="shared" si="7"/>
        <v/>
      </c>
      <c r="G140" s="276" t="e">
        <f t="shared" si="4"/>
        <v>#N/A</v>
      </c>
      <c r="H140">
        <f t="shared" si="5"/>
        <v>0</v>
      </c>
      <c r="I140"/>
      <c r="O140" s="1"/>
      <c r="P140" s="1"/>
    </row>
    <row r="141" spans="3:16">
      <c r="C141" s="256" t="e">
        <f>Temperaturverlauf!K112</f>
        <v>#N/A</v>
      </c>
      <c r="D141" s="253">
        <f>Temperaturverlauf!I112</f>
        <v>1</v>
      </c>
      <c r="E141" s="28" t="str">
        <f t="shared" si="6"/>
        <v/>
      </c>
      <c r="F141" s="56" t="str">
        <f t="shared" si="7"/>
        <v/>
      </c>
      <c r="G141" s="276" t="e">
        <f t="shared" si="4"/>
        <v>#N/A</v>
      </c>
      <c r="H141">
        <f t="shared" si="5"/>
        <v>0</v>
      </c>
      <c r="I141"/>
      <c r="O141" s="1"/>
      <c r="P141" s="1"/>
    </row>
    <row r="142" spans="3:16">
      <c r="C142" s="256" t="e">
        <f>Temperaturverlauf!K113</f>
        <v>#N/A</v>
      </c>
      <c r="D142" s="253">
        <f>Temperaturverlauf!I113</f>
        <v>1</v>
      </c>
      <c r="E142" s="28" t="str">
        <f t="shared" si="6"/>
        <v/>
      </c>
      <c r="F142" s="56" t="str">
        <f t="shared" si="7"/>
        <v/>
      </c>
      <c r="G142" s="276" t="e">
        <f t="shared" si="4"/>
        <v>#N/A</v>
      </c>
      <c r="H142">
        <f t="shared" si="5"/>
        <v>0</v>
      </c>
      <c r="I142"/>
      <c r="O142" s="1"/>
      <c r="P142" s="1"/>
    </row>
    <row r="143" spans="3:16">
      <c r="C143" s="256" t="e">
        <f>Temperaturverlauf!K114</f>
        <v>#N/A</v>
      </c>
      <c r="D143" s="253">
        <f>Temperaturverlauf!I114</f>
        <v>1</v>
      </c>
      <c r="E143" s="28" t="str">
        <f t="shared" si="6"/>
        <v/>
      </c>
      <c r="F143" s="56" t="str">
        <f t="shared" si="7"/>
        <v/>
      </c>
      <c r="G143" s="276" t="e">
        <f t="shared" si="4"/>
        <v>#N/A</v>
      </c>
      <c r="H143">
        <f t="shared" si="5"/>
        <v>0</v>
      </c>
      <c r="I143"/>
      <c r="O143" s="1"/>
      <c r="P143" s="1"/>
    </row>
    <row r="144" spans="3:16">
      <c r="C144" s="256" t="e">
        <f>Temperaturverlauf!K115</f>
        <v>#N/A</v>
      </c>
      <c r="D144" s="253">
        <f>Temperaturverlauf!I115</f>
        <v>1</v>
      </c>
      <c r="E144" s="28" t="str">
        <f t="shared" si="6"/>
        <v/>
      </c>
      <c r="F144" s="56" t="str">
        <f t="shared" si="7"/>
        <v/>
      </c>
      <c r="G144" s="276" t="e">
        <f t="shared" si="4"/>
        <v>#N/A</v>
      </c>
      <c r="H144">
        <f t="shared" si="5"/>
        <v>0</v>
      </c>
      <c r="I144"/>
      <c r="O144" s="1"/>
      <c r="P144" s="1"/>
    </row>
    <row r="145" spans="3:16">
      <c r="C145" s="256" t="e">
        <f>Temperaturverlauf!K116</f>
        <v>#N/A</v>
      </c>
      <c r="D145" s="253">
        <f>Temperaturverlauf!I116</f>
        <v>1</v>
      </c>
      <c r="E145" s="28" t="str">
        <f t="shared" si="6"/>
        <v/>
      </c>
      <c r="F145" s="56" t="str">
        <f t="shared" si="7"/>
        <v/>
      </c>
      <c r="G145" s="276" t="e">
        <f t="shared" si="4"/>
        <v>#N/A</v>
      </c>
      <c r="H145">
        <f t="shared" si="5"/>
        <v>0</v>
      </c>
      <c r="I145"/>
      <c r="O145" s="1"/>
      <c r="P145" s="1"/>
    </row>
    <row r="146" spans="3:16">
      <c r="C146" s="256" t="e">
        <f>Temperaturverlauf!K117</f>
        <v>#N/A</v>
      </c>
      <c r="D146" s="253">
        <f>Temperaturverlauf!I117</f>
        <v>1</v>
      </c>
      <c r="E146" s="28" t="str">
        <f t="shared" si="6"/>
        <v/>
      </c>
      <c r="F146" s="56" t="str">
        <f t="shared" si="7"/>
        <v/>
      </c>
      <c r="G146" s="276" t="e">
        <f t="shared" si="4"/>
        <v>#N/A</v>
      </c>
      <c r="H146">
        <f t="shared" si="5"/>
        <v>0</v>
      </c>
      <c r="I146"/>
      <c r="O146" s="1"/>
      <c r="P146" s="1"/>
    </row>
    <row r="147" spans="3:16">
      <c r="C147" s="256" t="e">
        <f>Temperaturverlauf!K118</f>
        <v>#N/A</v>
      </c>
      <c r="D147" s="253">
        <f>Temperaturverlauf!I118</f>
        <v>1</v>
      </c>
      <c r="E147" s="28" t="str">
        <f t="shared" si="6"/>
        <v/>
      </c>
      <c r="F147" s="56" t="str">
        <f t="shared" si="7"/>
        <v/>
      </c>
      <c r="G147" s="276" t="e">
        <f t="shared" si="4"/>
        <v>#N/A</v>
      </c>
      <c r="H147">
        <f t="shared" si="5"/>
        <v>0</v>
      </c>
      <c r="I147"/>
      <c r="O147" s="1"/>
      <c r="P147" s="1"/>
    </row>
    <row r="148" spans="3:16">
      <c r="C148" s="256" t="e">
        <f>Temperaturverlauf!K119</f>
        <v>#N/A</v>
      </c>
      <c r="D148" s="253">
        <f>Temperaturverlauf!I119</f>
        <v>1</v>
      </c>
      <c r="E148" s="28" t="str">
        <f t="shared" si="6"/>
        <v/>
      </c>
      <c r="F148" s="56" t="str">
        <f t="shared" si="7"/>
        <v/>
      </c>
      <c r="G148" s="276" t="e">
        <f t="shared" si="4"/>
        <v>#N/A</v>
      </c>
      <c r="H148">
        <f t="shared" si="5"/>
        <v>0</v>
      </c>
      <c r="I148"/>
      <c r="O148" s="1"/>
      <c r="P148" s="1"/>
    </row>
    <row r="149" spans="3:16">
      <c r="C149" s="256" t="e">
        <f>Temperaturverlauf!K120</f>
        <v>#N/A</v>
      </c>
      <c r="D149" s="253">
        <f>Temperaturverlauf!I120</f>
        <v>1</v>
      </c>
      <c r="E149" s="28" t="str">
        <f t="shared" si="6"/>
        <v/>
      </c>
      <c r="F149" s="56" t="str">
        <f t="shared" si="7"/>
        <v/>
      </c>
      <c r="G149" s="276" t="e">
        <f t="shared" si="4"/>
        <v>#N/A</v>
      </c>
      <c r="H149">
        <f t="shared" si="5"/>
        <v>0</v>
      </c>
      <c r="I149"/>
      <c r="O149" s="1"/>
      <c r="P149" s="1"/>
    </row>
    <row r="150" spans="3:16">
      <c r="C150" s="256" t="e">
        <f>Temperaturverlauf!K121</f>
        <v>#N/A</v>
      </c>
      <c r="D150" s="253">
        <f>Temperaturverlauf!I121</f>
        <v>1</v>
      </c>
      <c r="E150" s="28" t="str">
        <f t="shared" si="6"/>
        <v/>
      </c>
      <c r="F150" s="56" t="str">
        <f t="shared" si="7"/>
        <v/>
      </c>
      <c r="G150" s="276" t="e">
        <f t="shared" si="4"/>
        <v>#N/A</v>
      </c>
      <c r="H150">
        <f t="shared" si="5"/>
        <v>0</v>
      </c>
      <c r="I150"/>
      <c r="O150" s="1"/>
      <c r="P150" s="1"/>
    </row>
    <row r="151" spans="3:16">
      <c r="C151" s="256" t="e">
        <f>Temperaturverlauf!K122</f>
        <v>#N/A</v>
      </c>
      <c r="D151" s="253">
        <f>Temperaturverlauf!I122</f>
        <v>1</v>
      </c>
      <c r="E151" s="28" t="str">
        <f t="shared" si="6"/>
        <v/>
      </c>
      <c r="F151" s="56" t="str">
        <f t="shared" si="7"/>
        <v/>
      </c>
      <c r="G151" s="276" t="e">
        <f t="shared" si="4"/>
        <v>#N/A</v>
      </c>
      <c r="H151">
        <f t="shared" si="5"/>
        <v>0</v>
      </c>
      <c r="I151"/>
      <c r="O151" s="1"/>
      <c r="P151" s="1"/>
    </row>
    <row r="152" spans="3:16">
      <c r="C152" s="256" t="e">
        <f>Temperaturverlauf!K123</f>
        <v>#N/A</v>
      </c>
      <c r="D152" s="253">
        <f>Temperaturverlauf!I123</f>
        <v>0</v>
      </c>
      <c r="E152" s="28" t="str">
        <f t="shared" si="6"/>
        <v/>
      </c>
      <c r="F152" s="56" t="str">
        <f t="shared" si="7"/>
        <v/>
      </c>
      <c r="G152" s="276" t="e">
        <f t="shared" si="4"/>
        <v>#N/A</v>
      </c>
      <c r="H152">
        <f t="shared" si="5"/>
        <v>0</v>
      </c>
      <c r="I152"/>
      <c r="O152" s="1"/>
      <c r="P152" s="1"/>
    </row>
    <row r="153" spans="3:16">
      <c r="C153" s="256" t="e">
        <f>Temperaturverlauf!K124</f>
        <v>#N/A</v>
      </c>
      <c r="D153" s="253">
        <f>Temperaturverlauf!I124</f>
        <v>0</v>
      </c>
      <c r="E153" s="28" t="str">
        <f t="shared" si="6"/>
        <v/>
      </c>
      <c r="F153" s="56" t="str">
        <f t="shared" si="7"/>
        <v/>
      </c>
      <c r="G153" s="276" t="e">
        <f t="shared" si="4"/>
        <v>#N/A</v>
      </c>
      <c r="H153">
        <f t="shared" si="5"/>
        <v>0</v>
      </c>
      <c r="I153"/>
      <c r="O153" s="1"/>
      <c r="P153" s="1"/>
    </row>
    <row r="154" spans="3:16">
      <c r="C154" s="256" t="e">
        <f>Temperaturverlauf!K125</f>
        <v>#N/A</v>
      </c>
      <c r="D154" s="253">
        <f>Temperaturverlauf!I125</f>
        <v>0</v>
      </c>
      <c r="E154" s="28" t="str">
        <f t="shared" si="6"/>
        <v/>
      </c>
      <c r="F154" s="56" t="str">
        <f t="shared" si="7"/>
        <v/>
      </c>
      <c r="G154" s="276" t="e">
        <f t="shared" si="4"/>
        <v>#N/A</v>
      </c>
      <c r="H154">
        <f t="shared" si="5"/>
        <v>0</v>
      </c>
      <c r="I154"/>
      <c r="O154" s="1"/>
      <c r="P154" s="1"/>
    </row>
    <row r="155" spans="3:16">
      <c r="C155" s="256" t="e">
        <f>Temperaturverlauf!K126</f>
        <v>#N/A</v>
      </c>
      <c r="D155" s="253">
        <f>Temperaturverlauf!I126</f>
        <v>0</v>
      </c>
      <c r="E155" s="28" t="str">
        <f t="shared" si="6"/>
        <v/>
      </c>
      <c r="F155" s="56" t="str">
        <f t="shared" si="7"/>
        <v/>
      </c>
      <c r="G155" s="276" t="e">
        <f t="shared" si="4"/>
        <v>#N/A</v>
      </c>
      <c r="H155">
        <f t="shared" si="5"/>
        <v>0</v>
      </c>
      <c r="I155"/>
      <c r="O155" s="1"/>
      <c r="P155" s="1"/>
    </row>
    <row r="156" spans="3:16">
      <c r="C156" s="256" t="e">
        <f>Temperaturverlauf!K127</f>
        <v>#N/A</v>
      </c>
      <c r="D156" s="253">
        <f>Temperaturverlauf!I127</f>
        <v>0</v>
      </c>
      <c r="E156" s="28" t="str">
        <f t="shared" si="6"/>
        <v/>
      </c>
      <c r="F156" s="56" t="str">
        <f t="shared" si="7"/>
        <v/>
      </c>
      <c r="G156" s="276" t="e">
        <f t="shared" si="4"/>
        <v>#N/A</v>
      </c>
      <c r="H156">
        <f t="shared" si="5"/>
        <v>0</v>
      </c>
      <c r="I156"/>
      <c r="O156" s="1"/>
      <c r="P156" s="1"/>
    </row>
    <row r="157" spans="3:16">
      <c r="C157" s="256" t="e">
        <f>Temperaturverlauf!K128</f>
        <v>#N/A</v>
      </c>
      <c r="D157" s="253">
        <f>Temperaturverlauf!I128</f>
        <v>0</v>
      </c>
      <c r="E157" s="28" t="str">
        <f t="shared" si="6"/>
        <v/>
      </c>
      <c r="F157" s="56" t="str">
        <f t="shared" si="7"/>
        <v/>
      </c>
      <c r="G157" s="276" t="e">
        <f t="shared" si="4"/>
        <v>#N/A</v>
      </c>
      <c r="H157">
        <f t="shared" si="5"/>
        <v>0</v>
      </c>
      <c r="I157"/>
      <c r="O157" s="1"/>
      <c r="P157" s="1"/>
    </row>
    <row r="158" spans="3:16">
      <c r="C158" s="256" t="e">
        <f>Temperaturverlauf!K129</f>
        <v>#N/A</v>
      </c>
      <c r="D158" s="253">
        <f>Temperaturverlauf!I129</f>
        <v>0</v>
      </c>
      <c r="E158" s="28" t="str">
        <f t="shared" si="6"/>
        <v/>
      </c>
      <c r="F158" s="56" t="str">
        <f t="shared" si="7"/>
        <v/>
      </c>
      <c r="G158" s="276" t="e">
        <f t="shared" si="4"/>
        <v>#N/A</v>
      </c>
      <c r="H158">
        <f t="shared" si="5"/>
        <v>0</v>
      </c>
      <c r="I158"/>
      <c r="O158" s="1"/>
      <c r="P158" s="1"/>
    </row>
    <row r="159" spans="3:16">
      <c r="C159" s="256" t="e">
        <f>Temperaturverlauf!K130</f>
        <v>#N/A</v>
      </c>
      <c r="D159" s="253">
        <f>Temperaturverlauf!I130</f>
        <v>0</v>
      </c>
      <c r="E159" s="28" t="str">
        <f t="shared" si="6"/>
        <v/>
      </c>
      <c r="F159" s="56" t="str">
        <f t="shared" si="7"/>
        <v/>
      </c>
      <c r="G159" s="276" t="e">
        <f t="shared" si="4"/>
        <v>#N/A</v>
      </c>
      <c r="H159">
        <f t="shared" si="5"/>
        <v>0</v>
      </c>
      <c r="I159"/>
      <c r="O159" s="1"/>
      <c r="P159" s="1"/>
    </row>
    <row r="160" spans="3:16">
      <c r="C160" s="256" t="e">
        <f>Temperaturverlauf!K131</f>
        <v>#N/A</v>
      </c>
      <c r="D160" s="253">
        <f>Temperaturverlauf!I131</f>
        <v>0</v>
      </c>
      <c r="E160" s="28" t="str">
        <f t="shared" si="6"/>
        <v/>
      </c>
      <c r="F160" s="56" t="str">
        <f t="shared" si="7"/>
        <v/>
      </c>
      <c r="G160" s="276" t="e">
        <f t="shared" si="4"/>
        <v>#N/A</v>
      </c>
      <c r="H160">
        <f t="shared" si="5"/>
        <v>0</v>
      </c>
      <c r="I160"/>
      <c r="O160" s="1"/>
      <c r="P160" s="1"/>
    </row>
    <row r="161" spans="3:16">
      <c r="C161" s="256" t="e">
        <f>Temperaturverlauf!K132</f>
        <v>#N/A</v>
      </c>
      <c r="D161" s="253">
        <f>Temperaturverlauf!I132</f>
        <v>0</v>
      </c>
      <c r="E161" s="28" t="str">
        <f t="shared" si="6"/>
        <v/>
      </c>
      <c r="F161" s="56" t="str">
        <f t="shared" si="7"/>
        <v/>
      </c>
      <c r="G161" s="276" t="e">
        <f t="shared" si="4"/>
        <v>#N/A</v>
      </c>
      <c r="H161">
        <f t="shared" si="5"/>
        <v>0</v>
      </c>
      <c r="I161"/>
      <c r="O161" s="1"/>
      <c r="P161" s="1"/>
    </row>
    <row r="162" spans="3:16">
      <c r="C162" s="256" t="e">
        <f>Temperaturverlauf!K133</f>
        <v>#N/A</v>
      </c>
      <c r="D162" s="253">
        <f>Temperaturverlauf!I133</f>
        <v>0</v>
      </c>
      <c r="E162" s="28" t="str">
        <f t="shared" si="6"/>
        <v/>
      </c>
      <c r="F162" s="56" t="str">
        <f t="shared" si="7"/>
        <v/>
      </c>
      <c r="G162" s="276" t="e">
        <f t="shared" si="4"/>
        <v>#N/A</v>
      </c>
      <c r="H162">
        <f t="shared" si="5"/>
        <v>0</v>
      </c>
      <c r="I162"/>
      <c r="O162" s="1"/>
      <c r="P162" s="1"/>
    </row>
    <row r="163" spans="3:16">
      <c r="C163" s="256" t="e">
        <f>Temperaturverlauf!K134</f>
        <v>#N/A</v>
      </c>
      <c r="D163" s="253">
        <f>Temperaturverlauf!I134</f>
        <v>0</v>
      </c>
      <c r="E163" s="28" t="str">
        <f t="shared" si="6"/>
        <v/>
      </c>
      <c r="F163" s="56" t="str">
        <f t="shared" si="7"/>
        <v/>
      </c>
      <c r="G163" s="276" t="e">
        <f t="shared" si="4"/>
        <v>#N/A</v>
      </c>
      <c r="H163">
        <f t="shared" si="5"/>
        <v>0</v>
      </c>
      <c r="I163"/>
      <c r="O163" s="1"/>
      <c r="P163" s="1"/>
    </row>
    <row r="164" spans="3:16">
      <c r="C164" s="256" t="e">
        <f>Temperaturverlauf!K135</f>
        <v>#N/A</v>
      </c>
      <c r="D164" s="253">
        <f>Temperaturverlauf!I135</f>
        <v>0</v>
      </c>
      <c r="E164" s="28" t="str">
        <f t="shared" si="6"/>
        <v/>
      </c>
      <c r="F164" s="56" t="str">
        <f t="shared" si="7"/>
        <v/>
      </c>
      <c r="G164" s="276" t="e">
        <f t="shared" si="4"/>
        <v>#N/A</v>
      </c>
      <c r="H164">
        <f t="shared" si="5"/>
        <v>0</v>
      </c>
      <c r="I164"/>
      <c r="O164" s="1"/>
      <c r="P164" s="1"/>
    </row>
    <row r="165" spans="3:16">
      <c r="C165" s="256" t="e">
        <f>Temperaturverlauf!K136</f>
        <v>#N/A</v>
      </c>
      <c r="D165" s="253">
        <f>Temperaturverlauf!I136</f>
        <v>0</v>
      </c>
      <c r="E165" s="28" t="str">
        <f t="shared" si="6"/>
        <v/>
      </c>
      <c r="F165" s="56" t="str">
        <f t="shared" si="7"/>
        <v/>
      </c>
      <c r="G165" s="276" t="e">
        <f t="shared" si="4"/>
        <v>#N/A</v>
      </c>
      <c r="H165">
        <f t="shared" si="5"/>
        <v>0</v>
      </c>
      <c r="I165"/>
      <c r="O165" s="1"/>
      <c r="P165" s="1"/>
    </row>
    <row r="166" spans="3:16">
      <c r="C166" s="256" t="e">
        <f>Temperaturverlauf!K137</f>
        <v>#N/A</v>
      </c>
      <c r="D166" s="253">
        <f>Temperaturverlauf!I137</f>
        <v>0</v>
      </c>
      <c r="E166" s="28" t="str">
        <f t="shared" si="6"/>
        <v/>
      </c>
      <c r="F166" s="56" t="str">
        <f t="shared" si="7"/>
        <v/>
      </c>
      <c r="G166" s="276" t="e">
        <f t="shared" si="4"/>
        <v>#N/A</v>
      </c>
      <c r="H166">
        <f t="shared" si="5"/>
        <v>0</v>
      </c>
      <c r="I166"/>
      <c r="O166" s="1"/>
      <c r="P166" s="1"/>
    </row>
    <row r="167" spans="3:16">
      <c r="C167" s="256" t="e">
        <f>Temperaturverlauf!K138</f>
        <v>#N/A</v>
      </c>
      <c r="D167" s="253">
        <f>Temperaturverlauf!I138</f>
        <v>0</v>
      </c>
      <c r="E167" s="28" t="str">
        <f t="shared" si="6"/>
        <v/>
      </c>
      <c r="F167" s="56" t="str">
        <f t="shared" si="7"/>
        <v/>
      </c>
      <c r="G167" s="276" t="e">
        <f t="shared" si="4"/>
        <v>#N/A</v>
      </c>
      <c r="H167">
        <f t="shared" si="5"/>
        <v>0</v>
      </c>
      <c r="I167"/>
      <c r="O167" s="1"/>
      <c r="P167" s="1"/>
    </row>
    <row r="168" spans="3:16">
      <c r="C168" s="256" t="e">
        <f>Temperaturverlauf!K139</f>
        <v>#N/A</v>
      </c>
      <c r="D168" s="253">
        <f>Temperaturverlauf!I139</f>
        <v>0</v>
      </c>
      <c r="E168" s="28" t="str">
        <f t="shared" si="6"/>
        <v/>
      </c>
      <c r="F168" s="56" t="str">
        <f t="shared" si="7"/>
        <v/>
      </c>
      <c r="G168" s="276" t="e">
        <f t="shared" si="4"/>
        <v>#N/A</v>
      </c>
      <c r="H168">
        <f t="shared" si="5"/>
        <v>0</v>
      </c>
      <c r="I168"/>
      <c r="O168" s="1"/>
      <c r="P168" s="1"/>
    </row>
    <row r="169" spans="3:16">
      <c r="C169" s="256" t="e">
        <f>Temperaturverlauf!K140</f>
        <v>#N/A</v>
      </c>
      <c r="D169" s="253">
        <f>Temperaturverlauf!I140</f>
        <v>0</v>
      </c>
      <c r="E169" s="28" t="str">
        <f t="shared" si="6"/>
        <v/>
      </c>
      <c r="F169" s="56" t="str">
        <f t="shared" si="7"/>
        <v/>
      </c>
      <c r="G169" s="276" t="e">
        <f t="shared" si="4"/>
        <v>#N/A</v>
      </c>
      <c r="H169">
        <f t="shared" si="5"/>
        <v>0</v>
      </c>
      <c r="I169"/>
      <c r="O169" s="1"/>
      <c r="P169" s="1"/>
    </row>
    <row r="170" spans="3:16">
      <c r="C170" s="256" t="e">
        <f>Temperaturverlauf!K141</f>
        <v>#N/A</v>
      </c>
      <c r="D170" s="253">
        <f>Temperaturverlauf!I141</f>
        <v>0</v>
      </c>
      <c r="E170" s="28" t="str">
        <f t="shared" si="6"/>
        <v/>
      </c>
      <c r="F170" s="56" t="str">
        <f t="shared" si="7"/>
        <v/>
      </c>
      <c r="G170" s="276" t="e">
        <f t="shared" si="4"/>
        <v>#N/A</v>
      </c>
      <c r="H170">
        <f t="shared" si="5"/>
        <v>0</v>
      </c>
      <c r="I170"/>
      <c r="O170" s="1"/>
      <c r="P170" s="1"/>
    </row>
    <row r="171" spans="3:16">
      <c r="C171" s="256" t="e">
        <f>Temperaturverlauf!K142</f>
        <v>#N/A</v>
      </c>
      <c r="D171" s="253">
        <f>Temperaturverlauf!I142</f>
        <v>0</v>
      </c>
      <c r="E171" s="28" t="str">
        <f t="shared" si="6"/>
        <v/>
      </c>
      <c r="F171" s="56" t="str">
        <f t="shared" si="7"/>
        <v/>
      </c>
      <c r="G171" s="276" t="e">
        <f t="shared" si="4"/>
        <v>#N/A</v>
      </c>
      <c r="H171">
        <f t="shared" si="5"/>
        <v>0</v>
      </c>
      <c r="I171"/>
      <c r="O171" s="1"/>
      <c r="P171" s="1"/>
    </row>
    <row r="172" spans="3:16">
      <c r="C172" s="256" t="e">
        <f>Temperaturverlauf!K143</f>
        <v>#N/A</v>
      </c>
      <c r="D172" s="253">
        <f>Temperaturverlauf!I143</f>
        <v>0</v>
      </c>
      <c r="E172" s="28" t="str">
        <f t="shared" si="6"/>
        <v/>
      </c>
      <c r="F172" s="56" t="str">
        <f t="shared" si="7"/>
        <v/>
      </c>
      <c r="G172" s="276" t="e">
        <f t="shared" si="4"/>
        <v>#N/A</v>
      </c>
      <c r="H172">
        <f t="shared" si="5"/>
        <v>0</v>
      </c>
      <c r="I172"/>
      <c r="O172" s="1"/>
      <c r="P172" s="1"/>
    </row>
    <row r="173" spans="3:16">
      <c r="C173" s="256" t="e">
        <f>Temperaturverlauf!K144</f>
        <v>#N/A</v>
      </c>
      <c r="D173" s="253">
        <f>Temperaturverlauf!I144</f>
        <v>0</v>
      </c>
      <c r="E173" s="28" t="str">
        <f t="shared" si="6"/>
        <v/>
      </c>
      <c r="F173" s="56" t="str">
        <f t="shared" si="7"/>
        <v/>
      </c>
      <c r="G173" s="276" t="e">
        <f t="shared" si="4"/>
        <v>#N/A</v>
      </c>
      <c r="H173">
        <f t="shared" si="5"/>
        <v>0</v>
      </c>
      <c r="I173"/>
      <c r="O173" s="1"/>
      <c r="P173" s="1"/>
    </row>
    <row r="174" spans="3:16">
      <c r="C174" s="256" t="e">
        <f>Temperaturverlauf!K145</f>
        <v>#N/A</v>
      </c>
      <c r="D174" s="253">
        <f>Temperaturverlauf!I145</f>
        <v>0</v>
      </c>
      <c r="E174" s="28" t="str">
        <f t="shared" si="6"/>
        <v/>
      </c>
      <c r="F174" s="56" t="str">
        <f t="shared" si="7"/>
        <v/>
      </c>
      <c r="G174" s="276" t="e">
        <f t="shared" si="4"/>
        <v>#N/A</v>
      </c>
      <c r="H174">
        <f t="shared" si="5"/>
        <v>0</v>
      </c>
      <c r="I174"/>
      <c r="O174" s="1"/>
      <c r="P174" s="1"/>
    </row>
    <row r="175" spans="3:16">
      <c r="C175" s="256" t="e">
        <f>Temperaturverlauf!K146</f>
        <v>#N/A</v>
      </c>
      <c r="D175" s="253">
        <f>Temperaturverlauf!I146</f>
        <v>0</v>
      </c>
      <c r="E175" s="28" t="str">
        <f t="shared" si="6"/>
        <v/>
      </c>
      <c r="F175" s="56" t="str">
        <f t="shared" si="7"/>
        <v/>
      </c>
      <c r="G175" s="276" t="e">
        <f t="shared" si="4"/>
        <v>#N/A</v>
      </c>
      <c r="H175">
        <f t="shared" si="5"/>
        <v>0</v>
      </c>
      <c r="I175"/>
      <c r="O175" s="1"/>
      <c r="P175" s="1"/>
    </row>
    <row r="176" spans="3:16">
      <c r="C176" s="256" t="e">
        <f>Temperaturverlauf!K147</f>
        <v>#N/A</v>
      </c>
      <c r="D176" s="253">
        <f>Temperaturverlauf!I147</f>
        <v>0</v>
      </c>
      <c r="E176" s="28" t="str">
        <f t="shared" si="6"/>
        <v/>
      </c>
      <c r="F176" s="56" t="str">
        <f t="shared" si="7"/>
        <v/>
      </c>
      <c r="G176" s="276" t="e">
        <f t="shared" ref="G176:G239" si="8">IF(ISNUMBER(D176),10^((C176-$E$40)/$E$39)*D176,"")</f>
        <v>#N/A</v>
      </c>
      <c r="H176">
        <f t="shared" ref="H176:H239" si="9">IF(ISNA(G176),0,G176)</f>
        <v>0</v>
      </c>
      <c r="I176"/>
      <c r="O176" s="1"/>
      <c r="P176" s="1"/>
    </row>
    <row r="177" spans="3:16">
      <c r="C177" s="256" t="e">
        <f>Temperaturverlauf!K148</f>
        <v>#N/A</v>
      </c>
      <c r="D177" s="253">
        <f>Temperaturverlauf!I148</f>
        <v>0</v>
      </c>
      <c r="E177" s="28" t="str">
        <f t="shared" ref="E177:E240" si="10">IF(ISNUMBER(C177),$E$38/10^((C177-$E$40)/$E$39),"")</f>
        <v/>
      </c>
      <c r="F177" s="56" t="str">
        <f t="shared" ref="F177:F240" si="11">IF(ISNUMBER(C177),10^((C177-$E$40)/$E$39),"")</f>
        <v/>
      </c>
      <c r="G177" s="276" t="e">
        <f t="shared" si="8"/>
        <v>#N/A</v>
      </c>
      <c r="H177">
        <f t="shared" si="9"/>
        <v>0</v>
      </c>
      <c r="I177"/>
      <c r="O177" s="1"/>
      <c r="P177" s="1"/>
    </row>
    <row r="178" spans="3:16">
      <c r="C178" s="256" t="e">
        <f>Temperaturverlauf!K149</f>
        <v>#N/A</v>
      </c>
      <c r="D178" s="253">
        <f>Temperaturverlauf!I149</f>
        <v>0</v>
      </c>
      <c r="E178" s="28" t="str">
        <f t="shared" si="10"/>
        <v/>
      </c>
      <c r="F178" s="56" t="str">
        <f t="shared" si="11"/>
        <v/>
      </c>
      <c r="G178" s="276" t="e">
        <f t="shared" si="8"/>
        <v>#N/A</v>
      </c>
      <c r="H178">
        <f t="shared" si="9"/>
        <v>0</v>
      </c>
      <c r="I178"/>
      <c r="O178" s="1"/>
      <c r="P178" s="1"/>
    </row>
    <row r="179" spans="3:16">
      <c r="C179" s="256" t="e">
        <f>Temperaturverlauf!K150</f>
        <v>#N/A</v>
      </c>
      <c r="D179" s="253">
        <f>Temperaturverlauf!I150</f>
        <v>0</v>
      </c>
      <c r="E179" s="28" t="str">
        <f t="shared" si="10"/>
        <v/>
      </c>
      <c r="F179" s="56" t="str">
        <f t="shared" si="11"/>
        <v/>
      </c>
      <c r="G179" s="276" t="e">
        <f t="shared" si="8"/>
        <v>#N/A</v>
      </c>
      <c r="H179">
        <f t="shared" si="9"/>
        <v>0</v>
      </c>
      <c r="I179"/>
      <c r="O179" s="1"/>
      <c r="P179" s="1"/>
    </row>
    <row r="180" spans="3:16">
      <c r="C180" s="256" t="e">
        <f>Temperaturverlauf!K151</f>
        <v>#N/A</v>
      </c>
      <c r="D180" s="253">
        <f>Temperaturverlauf!I151</f>
        <v>0</v>
      </c>
      <c r="E180" s="28" t="str">
        <f t="shared" si="10"/>
        <v/>
      </c>
      <c r="F180" s="56" t="str">
        <f t="shared" si="11"/>
        <v/>
      </c>
      <c r="G180" s="276" t="e">
        <f t="shared" si="8"/>
        <v>#N/A</v>
      </c>
      <c r="H180">
        <f t="shared" si="9"/>
        <v>0</v>
      </c>
      <c r="I180"/>
      <c r="O180" s="1"/>
      <c r="P180" s="1"/>
    </row>
    <row r="181" spans="3:16">
      <c r="C181" s="256" t="e">
        <f>Temperaturverlauf!K152</f>
        <v>#N/A</v>
      </c>
      <c r="D181" s="253">
        <f>Temperaturverlauf!I152</f>
        <v>0</v>
      </c>
      <c r="E181" s="28" t="str">
        <f t="shared" si="10"/>
        <v/>
      </c>
      <c r="F181" s="56" t="str">
        <f t="shared" si="11"/>
        <v/>
      </c>
      <c r="G181" s="276" t="e">
        <f t="shared" si="8"/>
        <v>#N/A</v>
      </c>
      <c r="H181">
        <f t="shared" si="9"/>
        <v>0</v>
      </c>
      <c r="I181"/>
      <c r="O181" s="1"/>
      <c r="P181" s="1"/>
    </row>
    <row r="182" spans="3:16">
      <c r="C182" s="256" t="e">
        <f>Temperaturverlauf!K153</f>
        <v>#N/A</v>
      </c>
      <c r="D182" s="253">
        <f>Temperaturverlauf!I153</f>
        <v>0</v>
      </c>
      <c r="E182" s="28" t="str">
        <f t="shared" si="10"/>
        <v/>
      </c>
      <c r="F182" s="56" t="str">
        <f t="shared" si="11"/>
        <v/>
      </c>
      <c r="G182" s="276" t="e">
        <f t="shared" si="8"/>
        <v>#N/A</v>
      </c>
      <c r="H182">
        <f t="shared" si="9"/>
        <v>0</v>
      </c>
      <c r="I182"/>
      <c r="O182" s="1"/>
      <c r="P182" s="1"/>
    </row>
    <row r="183" spans="3:16">
      <c r="C183" s="256" t="e">
        <f>Temperaturverlauf!K154</f>
        <v>#N/A</v>
      </c>
      <c r="D183" s="253">
        <f>Temperaturverlauf!I154</f>
        <v>0</v>
      </c>
      <c r="E183" s="28" t="str">
        <f t="shared" si="10"/>
        <v/>
      </c>
      <c r="F183" s="56" t="str">
        <f t="shared" si="11"/>
        <v/>
      </c>
      <c r="G183" s="276" t="e">
        <f t="shared" si="8"/>
        <v>#N/A</v>
      </c>
      <c r="H183">
        <f t="shared" si="9"/>
        <v>0</v>
      </c>
      <c r="I183"/>
      <c r="O183" s="1"/>
      <c r="P183" s="1"/>
    </row>
    <row r="184" spans="3:16">
      <c r="C184" s="256" t="e">
        <f>Temperaturverlauf!K155</f>
        <v>#N/A</v>
      </c>
      <c r="D184" s="253">
        <f>Temperaturverlauf!I155</f>
        <v>0</v>
      </c>
      <c r="E184" s="28" t="str">
        <f t="shared" si="10"/>
        <v/>
      </c>
      <c r="F184" s="56" t="str">
        <f t="shared" si="11"/>
        <v/>
      </c>
      <c r="G184" s="276" t="e">
        <f t="shared" si="8"/>
        <v>#N/A</v>
      </c>
      <c r="H184">
        <f t="shared" si="9"/>
        <v>0</v>
      </c>
      <c r="I184"/>
      <c r="O184" s="1"/>
      <c r="P184" s="1"/>
    </row>
    <row r="185" spans="3:16">
      <c r="C185" s="256" t="e">
        <f>Temperaturverlauf!K156</f>
        <v>#N/A</v>
      </c>
      <c r="D185" s="253">
        <f>Temperaturverlauf!I156</f>
        <v>0</v>
      </c>
      <c r="E185" s="28" t="str">
        <f t="shared" si="10"/>
        <v/>
      </c>
      <c r="F185" s="56" t="str">
        <f t="shared" si="11"/>
        <v/>
      </c>
      <c r="G185" s="276" t="e">
        <f t="shared" si="8"/>
        <v>#N/A</v>
      </c>
      <c r="H185">
        <f t="shared" si="9"/>
        <v>0</v>
      </c>
      <c r="I185"/>
      <c r="O185" s="1"/>
      <c r="P185" s="1"/>
    </row>
    <row r="186" spans="3:16">
      <c r="C186" s="256" t="e">
        <f>Temperaturverlauf!K157</f>
        <v>#N/A</v>
      </c>
      <c r="D186" s="253">
        <f>Temperaturverlauf!I157</f>
        <v>0</v>
      </c>
      <c r="E186" s="28" t="str">
        <f t="shared" si="10"/>
        <v/>
      </c>
      <c r="F186" s="56" t="str">
        <f t="shared" si="11"/>
        <v/>
      </c>
      <c r="G186" s="276" t="e">
        <f t="shared" si="8"/>
        <v>#N/A</v>
      </c>
      <c r="H186">
        <f t="shared" si="9"/>
        <v>0</v>
      </c>
      <c r="I186"/>
      <c r="O186" s="1"/>
      <c r="P186" s="1"/>
    </row>
    <row r="187" spans="3:16">
      <c r="C187" s="256" t="e">
        <f>Temperaturverlauf!K158</f>
        <v>#N/A</v>
      </c>
      <c r="D187" s="253">
        <f>Temperaturverlauf!I158</f>
        <v>0</v>
      </c>
      <c r="E187" s="28" t="str">
        <f t="shared" si="10"/>
        <v/>
      </c>
      <c r="F187" s="56" t="str">
        <f t="shared" si="11"/>
        <v/>
      </c>
      <c r="G187" s="276" t="e">
        <f t="shared" si="8"/>
        <v>#N/A</v>
      </c>
      <c r="H187">
        <f t="shared" si="9"/>
        <v>0</v>
      </c>
      <c r="I187"/>
      <c r="O187" s="1"/>
      <c r="P187" s="1"/>
    </row>
    <row r="188" spans="3:16">
      <c r="C188" s="256" t="e">
        <f>Temperaturverlauf!K159</f>
        <v>#N/A</v>
      </c>
      <c r="D188" s="253">
        <f>Temperaturverlauf!I159</f>
        <v>0</v>
      </c>
      <c r="E188" s="28" t="str">
        <f t="shared" si="10"/>
        <v/>
      </c>
      <c r="F188" s="56" t="str">
        <f t="shared" si="11"/>
        <v/>
      </c>
      <c r="G188" s="276" t="e">
        <f t="shared" si="8"/>
        <v>#N/A</v>
      </c>
      <c r="H188">
        <f t="shared" si="9"/>
        <v>0</v>
      </c>
      <c r="I188"/>
      <c r="O188" s="1"/>
      <c r="P188" s="1"/>
    </row>
    <row r="189" spans="3:16">
      <c r="C189" s="256" t="e">
        <f>Temperaturverlauf!K160</f>
        <v>#N/A</v>
      </c>
      <c r="D189" s="253">
        <f>Temperaturverlauf!I160</f>
        <v>0</v>
      </c>
      <c r="E189" s="28" t="str">
        <f t="shared" si="10"/>
        <v/>
      </c>
      <c r="F189" s="56" t="str">
        <f t="shared" si="11"/>
        <v/>
      </c>
      <c r="G189" s="276" t="e">
        <f t="shared" si="8"/>
        <v>#N/A</v>
      </c>
      <c r="H189">
        <f t="shared" si="9"/>
        <v>0</v>
      </c>
      <c r="I189"/>
      <c r="O189" s="1"/>
      <c r="P189" s="1"/>
    </row>
    <row r="190" spans="3:16">
      <c r="C190" s="256" t="e">
        <f>Temperaturverlauf!K161</f>
        <v>#N/A</v>
      </c>
      <c r="D190" s="253">
        <f>Temperaturverlauf!I161</f>
        <v>0</v>
      </c>
      <c r="E190" s="28" t="str">
        <f t="shared" si="10"/>
        <v/>
      </c>
      <c r="F190" s="56" t="str">
        <f t="shared" si="11"/>
        <v/>
      </c>
      <c r="G190" s="276" t="e">
        <f t="shared" si="8"/>
        <v>#N/A</v>
      </c>
      <c r="H190">
        <f t="shared" si="9"/>
        <v>0</v>
      </c>
      <c r="I190"/>
      <c r="O190" s="1"/>
      <c r="P190" s="1"/>
    </row>
    <row r="191" spans="3:16">
      <c r="C191" s="256" t="e">
        <f>Temperaturverlauf!K162</f>
        <v>#N/A</v>
      </c>
      <c r="D191" s="253">
        <f>Temperaturverlauf!I162</f>
        <v>0</v>
      </c>
      <c r="E191" s="28" t="str">
        <f t="shared" si="10"/>
        <v/>
      </c>
      <c r="F191" s="56" t="str">
        <f t="shared" si="11"/>
        <v/>
      </c>
      <c r="G191" s="276" t="e">
        <f t="shared" si="8"/>
        <v>#N/A</v>
      </c>
      <c r="H191">
        <f t="shared" si="9"/>
        <v>0</v>
      </c>
      <c r="I191"/>
      <c r="O191" s="1"/>
      <c r="P191" s="1"/>
    </row>
    <row r="192" spans="3:16">
      <c r="C192" s="256" t="e">
        <f>Temperaturverlauf!K163</f>
        <v>#N/A</v>
      </c>
      <c r="D192" s="253">
        <f>Temperaturverlauf!I163</f>
        <v>0</v>
      </c>
      <c r="E192" s="28" t="str">
        <f t="shared" si="10"/>
        <v/>
      </c>
      <c r="F192" s="56" t="str">
        <f t="shared" si="11"/>
        <v/>
      </c>
      <c r="G192" s="276" t="e">
        <f t="shared" si="8"/>
        <v>#N/A</v>
      </c>
      <c r="H192">
        <f t="shared" si="9"/>
        <v>0</v>
      </c>
      <c r="I192"/>
      <c r="O192" s="1"/>
      <c r="P192" s="1"/>
    </row>
    <row r="193" spans="3:16">
      <c r="C193" s="256" t="e">
        <f>Temperaturverlauf!K164</f>
        <v>#N/A</v>
      </c>
      <c r="D193" s="253">
        <f>Temperaturverlauf!I164</f>
        <v>0</v>
      </c>
      <c r="E193" s="28" t="str">
        <f t="shared" si="10"/>
        <v/>
      </c>
      <c r="F193" s="56" t="str">
        <f t="shared" si="11"/>
        <v/>
      </c>
      <c r="G193" s="276" t="e">
        <f t="shared" si="8"/>
        <v>#N/A</v>
      </c>
      <c r="H193">
        <f t="shared" si="9"/>
        <v>0</v>
      </c>
      <c r="I193"/>
      <c r="O193" s="1"/>
      <c r="P193" s="1"/>
    </row>
    <row r="194" spans="3:16">
      <c r="C194" s="256" t="e">
        <f>Temperaturverlauf!K165</f>
        <v>#N/A</v>
      </c>
      <c r="D194" s="253">
        <f>Temperaturverlauf!I165</f>
        <v>0</v>
      </c>
      <c r="E194" s="28" t="str">
        <f t="shared" si="10"/>
        <v/>
      </c>
      <c r="F194" s="56" t="str">
        <f t="shared" si="11"/>
        <v/>
      </c>
      <c r="G194" s="276" t="e">
        <f t="shared" si="8"/>
        <v>#N/A</v>
      </c>
      <c r="H194">
        <f t="shared" si="9"/>
        <v>0</v>
      </c>
      <c r="I194"/>
      <c r="O194" s="1"/>
      <c r="P194" s="1"/>
    </row>
    <row r="195" spans="3:16">
      <c r="C195" s="256" t="e">
        <f>Temperaturverlauf!K166</f>
        <v>#N/A</v>
      </c>
      <c r="D195" s="253">
        <f>Temperaturverlauf!I166</f>
        <v>0</v>
      </c>
      <c r="E195" s="28" t="str">
        <f t="shared" si="10"/>
        <v/>
      </c>
      <c r="F195" s="56" t="str">
        <f t="shared" si="11"/>
        <v/>
      </c>
      <c r="G195" s="276" t="e">
        <f t="shared" si="8"/>
        <v>#N/A</v>
      </c>
      <c r="H195">
        <f t="shared" si="9"/>
        <v>0</v>
      </c>
      <c r="I195"/>
      <c r="O195" s="1"/>
      <c r="P195" s="1"/>
    </row>
    <row r="196" spans="3:16">
      <c r="C196" s="256" t="e">
        <f>Temperaturverlauf!K167</f>
        <v>#N/A</v>
      </c>
      <c r="D196" s="253">
        <f>Temperaturverlauf!I167</f>
        <v>0</v>
      </c>
      <c r="E196" s="28" t="str">
        <f t="shared" si="10"/>
        <v/>
      </c>
      <c r="F196" s="56" t="str">
        <f t="shared" si="11"/>
        <v/>
      </c>
      <c r="G196" s="276" t="e">
        <f t="shared" si="8"/>
        <v>#N/A</v>
      </c>
      <c r="H196">
        <f t="shared" si="9"/>
        <v>0</v>
      </c>
      <c r="I196"/>
      <c r="O196" s="1"/>
      <c r="P196" s="1"/>
    </row>
    <row r="197" spans="3:16">
      <c r="C197" s="256" t="e">
        <f>Temperaturverlauf!K168</f>
        <v>#N/A</v>
      </c>
      <c r="D197" s="253">
        <f>Temperaturverlauf!I168</f>
        <v>0</v>
      </c>
      <c r="E197" s="28" t="str">
        <f t="shared" si="10"/>
        <v/>
      </c>
      <c r="F197" s="56" t="str">
        <f t="shared" si="11"/>
        <v/>
      </c>
      <c r="G197" s="276" t="e">
        <f t="shared" si="8"/>
        <v>#N/A</v>
      </c>
      <c r="H197">
        <f t="shared" si="9"/>
        <v>0</v>
      </c>
      <c r="I197"/>
      <c r="O197" s="1"/>
      <c r="P197" s="1"/>
    </row>
    <row r="198" spans="3:16">
      <c r="C198" s="256" t="e">
        <f>Temperaturverlauf!K169</f>
        <v>#N/A</v>
      </c>
      <c r="D198" s="253">
        <f>Temperaturverlauf!I169</f>
        <v>0</v>
      </c>
      <c r="E198" s="28" t="str">
        <f t="shared" si="10"/>
        <v/>
      </c>
      <c r="F198" s="56" t="str">
        <f t="shared" si="11"/>
        <v/>
      </c>
      <c r="G198" s="276" t="e">
        <f t="shared" si="8"/>
        <v>#N/A</v>
      </c>
      <c r="H198">
        <f t="shared" si="9"/>
        <v>0</v>
      </c>
      <c r="I198"/>
      <c r="O198" s="1"/>
      <c r="P198" s="1"/>
    </row>
    <row r="199" spans="3:16">
      <c r="C199" s="256" t="e">
        <f>Temperaturverlauf!K170</f>
        <v>#N/A</v>
      </c>
      <c r="D199" s="253">
        <f>Temperaturverlauf!I170</f>
        <v>0</v>
      </c>
      <c r="E199" s="28" t="str">
        <f t="shared" si="10"/>
        <v/>
      </c>
      <c r="F199" s="56" t="str">
        <f t="shared" si="11"/>
        <v/>
      </c>
      <c r="G199" s="276" t="e">
        <f t="shared" si="8"/>
        <v>#N/A</v>
      </c>
      <c r="H199">
        <f t="shared" si="9"/>
        <v>0</v>
      </c>
      <c r="I199"/>
      <c r="O199" s="1"/>
      <c r="P199" s="1"/>
    </row>
    <row r="200" spans="3:16">
      <c r="C200" s="256" t="e">
        <f>Temperaturverlauf!K171</f>
        <v>#N/A</v>
      </c>
      <c r="D200" s="253">
        <f>Temperaturverlauf!I171</f>
        <v>0</v>
      </c>
      <c r="E200" s="28" t="str">
        <f t="shared" si="10"/>
        <v/>
      </c>
      <c r="F200" s="56" t="str">
        <f t="shared" si="11"/>
        <v/>
      </c>
      <c r="G200" s="276" t="e">
        <f t="shared" si="8"/>
        <v>#N/A</v>
      </c>
      <c r="H200">
        <f t="shared" si="9"/>
        <v>0</v>
      </c>
      <c r="I200"/>
      <c r="O200" s="1"/>
      <c r="P200" s="1"/>
    </row>
    <row r="201" spans="3:16">
      <c r="C201" s="256" t="e">
        <f>Temperaturverlauf!K172</f>
        <v>#N/A</v>
      </c>
      <c r="D201" s="253">
        <f>Temperaturverlauf!I172</f>
        <v>0</v>
      </c>
      <c r="E201" s="28" t="str">
        <f t="shared" si="10"/>
        <v/>
      </c>
      <c r="F201" s="56" t="str">
        <f t="shared" si="11"/>
        <v/>
      </c>
      <c r="G201" s="276" t="e">
        <f t="shared" si="8"/>
        <v>#N/A</v>
      </c>
      <c r="H201">
        <f t="shared" si="9"/>
        <v>0</v>
      </c>
      <c r="I201"/>
      <c r="O201" s="1"/>
      <c r="P201" s="1"/>
    </row>
    <row r="202" spans="3:16">
      <c r="C202" s="256" t="e">
        <f>Temperaturverlauf!K173</f>
        <v>#N/A</v>
      </c>
      <c r="D202" s="253">
        <f>Temperaturverlauf!I173</f>
        <v>0</v>
      </c>
      <c r="E202" s="28" t="str">
        <f t="shared" si="10"/>
        <v/>
      </c>
      <c r="F202" s="56" t="str">
        <f t="shared" si="11"/>
        <v/>
      </c>
      <c r="G202" s="276" t="e">
        <f t="shared" si="8"/>
        <v>#N/A</v>
      </c>
      <c r="H202">
        <f t="shared" si="9"/>
        <v>0</v>
      </c>
      <c r="I202"/>
      <c r="O202" s="1"/>
      <c r="P202" s="1"/>
    </row>
    <row r="203" spans="3:16">
      <c r="C203" s="256" t="e">
        <f>Temperaturverlauf!K174</f>
        <v>#N/A</v>
      </c>
      <c r="D203" s="253">
        <f>Temperaturverlauf!I174</f>
        <v>0</v>
      </c>
      <c r="E203" s="28" t="str">
        <f t="shared" si="10"/>
        <v/>
      </c>
      <c r="F203" s="56" t="str">
        <f t="shared" si="11"/>
        <v/>
      </c>
      <c r="G203" s="276" t="e">
        <f t="shared" si="8"/>
        <v>#N/A</v>
      </c>
      <c r="H203">
        <f t="shared" si="9"/>
        <v>0</v>
      </c>
      <c r="I203"/>
      <c r="O203" s="1"/>
      <c r="P203" s="1"/>
    </row>
    <row r="204" spans="3:16">
      <c r="C204" s="256" t="e">
        <f>Temperaturverlauf!K175</f>
        <v>#N/A</v>
      </c>
      <c r="D204" s="253">
        <f>Temperaturverlauf!I175</f>
        <v>0</v>
      </c>
      <c r="E204" s="28" t="str">
        <f t="shared" si="10"/>
        <v/>
      </c>
      <c r="F204" s="56" t="str">
        <f t="shared" si="11"/>
        <v/>
      </c>
      <c r="G204" s="276" t="e">
        <f t="shared" si="8"/>
        <v>#N/A</v>
      </c>
      <c r="H204">
        <f t="shared" si="9"/>
        <v>0</v>
      </c>
      <c r="I204"/>
      <c r="O204" s="1"/>
      <c r="P204" s="1"/>
    </row>
    <row r="205" spans="3:16">
      <c r="C205" s="256" t="e">
        <f>Temperaturverlauf!K176</f>
        <v>#N/A</v>
      </c>
      <c r="D205" s="253">
        <f>Temperaturverlauf!I176</f>
        <v>0</v>
      </c>
      <c r="E205" s="28" t="str">
        <f t="shared" si="10"/>
        <v/>
      </c>
      <c r="F205" s="56" t="str">
        <f t="shared" si="11"/>
        <v/>
      </c>
      <c r="G205" s="276" t="e">
        <f t="shared" si="8"/>
        <v>#N/A</v>
      </c>
      <c r="H205">
        <f t="shared" si="9"/>
        <v>0</v>
      </c>
      <c r="I205"/>
      <c r="O205" s="1"/>
      <c r="P205" s="1"/>
    </row>
    <row r="206" spans="3:16">
      <c r="C206" s="256" t="e">
        <f>Temperaturverlauf!K177</f>
        <v>#N/A</v>
      </c>
      <c r="D206" s="253">
        <f>Temperaturverlauf!I177</f>
        <v>0</v>
      </c>
      <c r="E206" s="28" t="str">
        <f t="shared" si="10"/>
        <v/>
      </c>
      <c r="F206" s="56" t="str">
        <f t="shared" si="11"/>
        <v/>
      </c>
      <c r="G206" s="276" t="e">
        <f t="shared" si="8"/>
        <v>#N/A</v>
      </c>
      <c r="H206">
        <f t="shared" si="9"/>
        <v>0</v>
      </c>
      <c r="I206"/>
      <c r="O206" s="1"/>
      <c r="P206" s="1"/>
    </row>
    <row r="207" spans="3:16">
      <c r="C207" s="256" t="e">
        <f>Temperaturverlauf!K178</f>
        <v>#N/A</v>
      </c>
      <c r="D207" s="253">
        <f>Temperaturverlauf!I178</f>
        <v>0</v>
      </c>
      <c r="E207" s="28" t="str">
        <f t="shared" si="10"/>
        <v/>
      </c>
      <c r="F207" s="56" t="str">
        <f t="shared" si="11"/>
        <v/>
      </c>
      <c r="G207" s="276" t="e">
        <f t="shared" si="8"/>
        <v>#N/A</v>
      </c>
      <c r="H207">
        <f t="shared" si="9"/>
        <v>0</v>
      </c>
      <c r="I207"/>
      <c r="O207" s="1"/>
      <c r="P207" s="1"/>
    </row>
    <row r="208" spans="3:16">
      <c r="C208" s="256" t="e">
        <f>Temperaturverlauf!K179</f>
        <v>#N/A</v>
      </c>
      <c r="D208" s="253">
        <f>Temperaturverlauf!I179</f>
        <v>0</v>
      </c>
      <c r="E208" s="28" t="str">
        <f t="shared" si="10"/>
        <v/>
      </c>
      <c r="F208" s="56" t="str">
        <f t="shared" si="11"/>
        <v/>
      </c>
      <c r="G208" s="276" t="e">
        <f t="shared" si="8"/>
        <v>#N/A</v>
      </c>
      <c r="H208">
        <f t="shared" si="9"/>
        <v>0</v>
      </c>
      <c r="I208"/>
      <c r="O208" s="1"/>
      <c r="P208" s="1"/>
    </row>
    <row r="209" spans="3:16">
      <c r="C209" s="256" t="e">
        <f>Temperaturverlauf!K180</f>
        <v>#N/A</v>
      </c>
      <c r="D209" s="253">
        <f>Temperaturverlauf!I180</f>
        <v>0</v>
      </c>
      <c r="E209" s="28" t="str">
        <f t="shared" si="10"/>
        <v/>
      </c>
      <c r="F209" s="56" t="str">
        <f t="shared" si="11"/>
        <v/>
      </c>
      <c r="G209" s="276" t="e">
        <f t="shared" si="8"/>
        <v>#N/A</v>
      </c>
      <c r="H209">
        <f t="shared" si="9"/>
        <v>0</v>
      </c>
      <c r="I209"/>
      <c r="O209" s="1"/>
      <c r="P209" s="1"/>
    </row>
    <row r="210" spans="3:16">
      <c r="C210" s="256" t="e">
        <f>Temperaturverlauf!K181</f>
        <v>#N/A</v>
      </c>
      <c r="D210" s="253">
        <f>Temperaturverlauf!I181</f>
        <v>0</v>
      </c>
      <c r="E210" s="28" t="str">
        <f t="shared" si="10"/>
        <v/>
      </c>
      <c r="F210" s="56" t="str">
        <f t="shared" si="11"/>
        <v/>
      </c>
      <c r="G210" s="276" t="e">
        <f t="shared" si="8"/>
        <v>#N/A</v>
      </c>
      <c r="H210">
        <f t="shared" si="9"/>
        <v>0</v>
      </c>
      <c r="I210"/>
      <c r="O210" s="1"/>
      <c r="P210" s="1"/>
    </row>
    <row r="211" spans="3:16">
      <c r="C211" s="256" t="e">
        <f>Temperaturverlauf!K182</f>
        <v>#N/A</v>
      </c>
      <c r="D211" s="253">
        <f>Temperaturverlauf!I182</f>
        <v>0</v>
      </c>
      <c r="E211" s="28" t="str">
        <f t="shared" si="10"/>
        <v/>
      </c>
      <c r="F211" s="56" t="str">
        <f t="shared" si="11"/>
        <v/>
      </c>
      <c r="G211" s="276" t="e">
        <f t="shared" si="8"/>
        <v>#N/A</v>
      </c>
      <c r="H211">
        <f t="shared" si="9"/>
        <v>0</v>
      </c>
      <c r="I211"/>
      <c r="O211" s="1"/>
      <c r="P211" s="1"/>
    </row>
    <row r="212" spans="3:16">
      <c r="C212" s="256" t="e">
        <f>Temperaturverlauf!K183</f>
        <v>#N/A</v>
      </c>
      <c r="D212" s="253">
        <f>Temperaturverlauf!I183</f>
        <v>0</v>
      </c>
      <c r="E212" s="28" t="str">
        <f t="shared" si="10"/>
        <v/>
      </c>
      <c r="F212" s="56" t="str">
        <f t="shared" si="11"/>
        <v/>
      </c>
      <c r="G212" s="276" t="e">
        <f t="shared" si="8"/>
        <v>#N/A</v>
      </c>
      <c r="H212">
        <f t="shared" si="9"/>
        <v>0</v>
      </c>
      <c r="I212"/>
      <c r="O212" s="1"/>
      <c r="P212" s="1"/>
    </row>
    <row r="213" spans="3:16">
      <c r="C213" s="256" t="e">
        <f>Temperaturverlauf!K184</f>
        <v>#N/A</v>
      </c>
      <c r="D213" s="253">
        <f>Temperaturverlauf!I184</f>
        <v>0</v>
      </c>
      <c r="E213" s="28" t="str">
        <f t="shared" si="10"/>
        <v/>
      </c>
      <c r="F213" s="56" t="str">
        <f t="shared" si="11"/>
        <v/>
      </c>
      <c r="G213" s="276" t="e">
        <f t="shared" si="8"/>
        <v>#N/A</v>
      </c>
      <c r="H213">
        <f t="shared" si="9"/>
        <v>0</v>
      </c>
      <c r="I213"/>
      <c r="O213" s="1"/>
      <c r="P213" s="1"/>
    </row>
    <row r="214" spans="3:16">
      <c r="C214" s="256" t="e">
        <f>Temperaturverlauf!K185</f>
        <v>#N/A</v>
      </c>
      <c r="D214" s="253">
        <f>Temperaturverlauf!I185</f>
        <v>0</v>
      </c>
      <c r="E214" s="28" t="str">
        <f t="shared" si="10"/>
        <v/>
      </c>
      <c r="F214" s="56" t="str">
        <f t="shared" si="11"/>
        <v/>
      </c>
      <c r="G214" s="276" t="e">
        <f t="shared" si="8"/>
        <v>#N/A</v>
      </c>
      <c r="H214">
        <f t="shared" si="9"/>
        <v>0</v>
      </c>
      <c r="I214"/>
      <c r="O214" s="1"/>
      <c r="P214" s="1"/>
    </row>
    <row r="215" spans="3:16">
      <c r="C215" s="256" t="e">
        <f>Temperaturverlauf!K186</f>
        <v>#N/A</v>
      </c>
      <c r="D215" s="253">
        <f>Temperaturverlauf!I186</f>
        <v>0</v>
      </c>
      <c r="E215" s="28" t="str">
        <f t="shared" si="10"/>
        <v/>
      </c>
      <c r="F215" s="56" t="str">
        <f t="shared" si="11"/>
        <v/>
      </c>
      <c r="G215" s="276" t="e">
        <f t="shared" si="8"/>
        <v>#N/A</v>
      </c>
      <c r="H215">
        <f t="shared" si="9"/>
        <v>0</v>
      </c>
      <c r="I215"/>
      <c r="O215" s="1"/>
      <c r="P215" s="1"/>
    </row>
    <row r="216" spans="3:16">
      <c r="C216" s="256" t="e">
        <f>Temperaturverlauf!K187</f>
        <v>#N/A</v>
      </c>
      <c r="D216" s="253">
        <f>Temperaturverlauf!I187</f>
        <v>0</v>
      </c>
      <c r="E216" s="28" t="str">
        <f t="shared" si="10"/>
        <v/>
      </c>
      <c r="F216" s="56" t="str">
        <f t="shared" si="11"/>
        <v/>
      </c>
      <c r="G216" s="276" t="e">
        <f t="shared" si="8"/>
        <v>#N/A</v>
      </c>
      <c r="H216">
        <f t="shared" si="9"/>
        <v>0</v>
      </c>
      <c r="I216"/>
      <c r="O216" s="1"/>
      <c r="P216" s="1"/>
    </row>
    <row r="217" spans="3:16">
      <c r="C217" s="256" t="e">
        <f>Temperaturverlauf!K188</f>
        <v>#N/A</v>
      </c>
      <c r="D217" s="253">
        <f>Temperaturverlauf!I188</f>
        <v>0</v>
      </c>
      <c r="E217" s="28" t="str">
        <f t="shared" si="10"/>
        <v/>
      </c>
      <c r="F217" s="56" t="str">
        <f t="shared" si="11"/>
        <v/>
      </c>
      <c r="G217" s="276" t="e">
        <f t="shared" si="8"/>
        <v>#N/A</v>
      </c>
      <c r="H217">
        <f t="shared" si="9"/>
        <v>0</v>
      </c>
      <c r="I217"/>
      <c r="O217" s="1"/>
      <c r="P217" s="1"/>
    </row>
    <row r="218" spans="3:16">
      <c r="C218" s="256" t="e">
        <f>Temperaturverlauf!K189</f>
        <v>#N/A</v>
      </c>
      <c r="D218" s="253">
        <f>Temperaturverlauf!I189</f>
        <v>0</v>
      </c>
      <c r="E218" s="28" t="str">
        <f t="shared" si="10"/>
        <v/>
      </c>
      <c r="F218" s="56" t="str">
        <f t="shared" si="11"/>
        <v/>
      </c>
      <c r="G218" s="276" t="e">
        <f t="shared" si="8"/>
        <v>#N/A</v>
      </c>
      <c r="H218">
        <f t="shared" si="9"/>
        <v>0</v>
      </c>
      <c r="I218"/>
      <c r="O218" s="1"/>
      <c r="P218" s="1"/>
    </row>
    <row r="219" spans="3:16">
      <c r="C219" s="256" t="e">
        <f>Temperaturverlauf!K190</f>
        <v>#N/A</v>
      </c>
      <c r="D219" s="253">
        <f>Temperaturverlauf!I190</f>
        <v>0</v>
      </c>
      <c r="E219" s="28" t="str">
        <f t="shared" si="10"/>
        <v/>
      </c>
      <c r="F219" s="56" t="str">
        <f t="shared" si="11"/>
        <v/>
      </c>
      <c r="G219" s="276" t="e">
        <f t="shared" si="8"/>
        <v>#N/A</v>
      </c>
      <c r="H219">
        <f t="shared" si="9"/>
        <v>0</v>
      </c>
      <c r="I219"/>
      <c r="O219" s="1"/>
      <c r="P219" s="1"/>
    </row>
    <row r="220" spans="3:16">
      <c r="C220" s="256" t="e">
        <f>Temperaturverlauf!K191</f>
        <v>#N/A</v>
      </c>
      <c r="D220" s="253">
        <f>Temperaturverlauf!I191</f>
        <v>0</v>
      </c>
      <c r="E220" s="28" t="str">
        <f t="shared" si="10"/>
        <v/>
      </c>
      <c r="F220" s="56" t="str">
        <f t="shared" si="11"/>
        <v/>
      </c>
      <c r="G220" s="276" t="e">
        <f t="shared" si="8"/>
        <v>#N/A</v>
      </c>
      <c r="H220">
        <f t="shared" si="9"/>
        <v>0</v>
      </c>
      <c r="I220"/>
      <c r="O220" s="1"/>
      <c r="P220" s="1"/>
    </row>
    <row r="221" spans="3:16">
      <c r="C221" s="256" t="e">
        <f>Temperaturverlauf!K192</f>
        <v>#N/A</v>
      </c>
      <c r="D221" s="253">
        <f>Temperaturverlauf!I192</f>
        <v>0</v>
      </c>
      <c r="E221" s="28" t="str">
        <f t="shared" si="10"/>
        <v/>
      </c>
      <c r="F221" s="56" t="str">
        <f t="shared" si="11"/>
        <v/>
      </c>
      <c r="G221" s="276" t="e">
        <f t="shared" si="8"/>
        <v>#N/A</v>
      </c>
      <c r="H221">
        <f t="shared" si="9"/>
        <v>0</v>
      </c>
      <c r="I221"/>
      <c r="O221" s="1"/>
      <c r="P221" s="1"/>
    </row>
    <row r="222" spans="3:16">
      <c r="C222" s="256" t="e">
        <f>Temperaturverlauf!K193</f>
        <v>#N/A</v>
      </c>
      <c r="D222" s="253">
        <f>Temperaturverlauf!I193</f>
        <v>0</v>
      </c>
      <c r="E222" s="28" t="str">
        <f t="shared" si="10"/>
        <v/>
      </c>
      <c r="F222" s="56" t="str">
        <f t="shared" si="11"/>
        <v/>
      </c>
      <c r="G222" s="276" t="e">
        <f t="shared" si="8"/>
        <v>#N/A</v>
      </c>
      <c r="H222">
        <f t="shared" si="9"/>
        <v>0</v>
      </c>
      <c r="I222"/>
      <c r="O222" s="1"/>
      <c r="P222" s="1"/>
    </row>
    <row r="223" spans="3:16">
      <c r="C223" s="256" t="e">
        <f>Temperaturverlauf!K194</f>
        <v>#N/A</v>
      </c>
      <c r="D223" s="253">
        <f>Temperaturverlauf!I194</f>
        <v>0</v>
      </c>
      <c r="E223" s="28" t="str">
        <f t="shared" si="10"/>
        <v/>
      </c>
      <c r="F223" s="56" t="str">
        <f t="shared" si="11"/>
        <v/>
      </c>
      <c r="G223" s="276" t="e">
        <f t="shared" si="8"/>
        <v>#N/A</v>
      </c>
      <c r="H223">
        <f t="shared" si="9"/>
        <v>0</v>
      </c>
      <c r="I223"/>
      <c r="O223" s="1"/>
      <c r="P223" s="1"/>
    </row>
    <row r="224" spans="3:16">
      <c r="C224" s="256" t="e">
        <f>Temperaturverlauf!K195</f>
        <v>#N/A</v>
      </c>
      <c r="D224" s="253">
        <f>Temperaturverlauf!I195</f>
        <v>0</v>
      </c>
      <c r="E224" s="28" t="str">
        <f t="shared" si="10"/>
        <v/>
      </c>
      <c r="F224" s="56" t="str">
        <f t="shared" si="11"/>
        <v/>
      </c>
      <c r="G224" s="276" t="e">
        <f t="shared" si="8"/>
        <v>#N/A</v>
      </c>
      <c r="H224">
        <f t="shared" si="9"/>
        <v>0</v>
      </c>
      <c r="I224"/>
      <c r="O224" s="1"/>
      <c r="P224" s="1"/>
    </row>
    <row r="225" spans="3:16">
      <c r="C225" s="256" t="e">
        <f>Temperaturverlauf!K196</f>
        <v>#N/A</v>
      </c>
      <c r="D225" s="253">
        <f>Temperaturverlauf!I196</f>
        <v>0</v>
      </c>
      <c r="E225" s="28" t="str">
        <f t="shared" si="10"/>
        <v/>
      </c>
      <c r="F225" s="56" t="str">
        <f t="shared" si="11"/>
        <v/>
      </c>
      <c r="G225" s="276" t="e">
        <f t="shared" si="8"/>
        <v>#N/A</v>
      </c>
      <c r="H225">
        <f t="shared" si="9"/>
        <v>0</v>
      </c>
      <c r="I225"/>
      <c r="O225" s="1"/>
      <c r="P225" s="1"/>
    </row>
    <row r="226" spans="3:16">
      <c r="C226" s="256" t="e">
        <f>Temperaturverlauf!K197</f>
        <v>#N/A</v>
      </c>
      <c r="D226" s="253">
        <f>Temperaturverlauf!I197</f>
        <v>0</v>
      </c>
      <c r="E226" s="28" t="str">
        <f t="shared" si="10"/>
        <v/>
      </c>
      <c r="F226" s="56" t="str">
        <f t="shared" si="11"/>
        <v/>
      </c>
      <c r="G226" s="276" t="e">
        <f t="shared" si="8"/>
        <v>#N/A</v>
      </c>
      <c r="H226">
        <f t="shared" si="9"/>
        <v>0</v>
      </c>
      <c r="I226"/>
      <c r="O226" s="1"/>
      <c r="P226" s="1"/>
    </row>
    <row r="227" spans="3:16">
      <c r="C227" s="256" t="e">
        <f>Temperaturverlauf!K198</f>
        <v>#N/A</v>
      </c>
      <c r="D227" s="253">
        <f>Temperaturverlauf!I198</f>
        <v>0</v>
      </c>
      <c r="E227" s="28" t="str">
        <f t="shared" si="10"/>
        <v/>
      </c>
      <c r="F227" s="56" t="str">
        <f t="shared" si="11"/>
        <v/>
      </c>
      <c r="G227" s="276" t="e">
        <f t="shared" si="8"/>
        <v>#N/A</v>
      </c>
      <c r="H227">
        <f t="shared" si="9"/>
        <v>0</v>
      </c>
      <c r="I227"/>
      <c r="O227" s="1"/>
      <c r="P227" s="1"/>
    </row>
    <row r="228" spans="3:16">
      <c r="C228" s="256" t="e">
        <f>Temperaturverlauf!K199</f>
        <v>#N/A</v>
      </c>
      <c r="D228" s="253">
        <f>Temperaturverlauf!I199</f>
        <v>0</v>
      </c>
      <c r="E228" s="28" t="str">
        <f t="shared" si="10"/>
        <v/>
      </c>
      <c r="F228" s="56" t="str">
        <f t="shared" si="11"/>
        <v/>
      </c>
      <c r="G228" s="276" t="e">
        <f t="shared" si="8"/>
        <v>#N/A</v>
      </c>
      <c r="H228">
        <f t="shared" si="9"/>
        <v>0</v>
      </c>
      <c r="I228"/>
      <c r="O228" s="1"/>
      <c r="P228" s="1"/>
    </row>
    <row r="229" spans="3:16">
      <c r="C229" s="256" t="e">
        <f>Temperaturverlauf!K200</f>
        <v>#N/A</v>
      </c>
      <c r="D229" s="253">
        <f>Temperaturverlauf!I200</f>
        <v>0</v>
      </c>
      <c r="E229" s="28" t="str">
        <f t="shared" si="10"/>
        <v/>
      </c>
      <c r="F229" s="56" t="str">
        <f t="shared" si="11"/>
        <v/>
      </c>
      <c r="G229" s="276" t="e">
        <f t="shared" si="8"/>
        <v>#N/A</v>
      </c>
      <c r="H229">
        <f t="shared" si="9"/>
        <v>0</v>
      </c>
      <c r="I229"/>
      <c r="O229" s="1"/>
      <c r="P229" s="1"/>
    </row>
    <row r="230" spans="3:16">
      <c r="C230" s="256" t="e">
        <f>Temperaturverlauf!K201</f>
        <v>#N/A</v>
      </c>
      <c r="D230" s="253">
        <f>Temperaturverlauf!I201</f>
        <v>0</v>
      </c>
      <c r="E230" s="28" t="str">
        <f t="shared" si="10"/>
        <v/>
      </c>
      <c r="F230" s="56" t="str">
        <f t="shared" si="11"/>
        <v/>
      </c>
      <c r="G230" s="276" t="e">
        <f t="shared" si="8"/>
        <v>#N/A</v>
      </c>
      <c r="H230">
        <f t="shared" si="9"/>
        <v>0</v>
      </c>
      <c r="I230"/>
      <c r="O230" s="1"/>
      <c r="P230" s="1"/>
    </row>
    <row r="231" spans="3:16">
      <c r="C231" s="256" t="e">
        <f>Temperaturverlauf!K202</f>
        <v>#N/A</v>
      </c>
      <c r="D231" s="253">
        <f>Temperaturverlauf!I202</f>
        <v>0</v>
      </c>
      <c r="E231" s="28" t="str">
        <f t="shared" si="10"/>
        <v/>
      </c>
      <c r="F231" s="56" t="str">
        <f t="shared" si="11"/>
        <v/>
      </c>
      <c r="G231" s="276" t="e">
        <f t="shared" si="8"/>
        <v>#N/A</v>
      </c>
      <c r="H231">
        <f t="shared" si="9"/>
        <v>0</v>
      </c>
      <c r="I231"/>
      <c r="O231" s="1"/>
      <c r="P231" s="1"/>
    </row>
    <row r="232" spans="3:16">
      <c r="C232" s="256" t="e">
        <f>Temperaturverlauf!K203</f>
        <v>#N/A</v>
      </c>
      <c r="D232" s="253">
        <f>Temperaturverlauf!I203</f>
        <v>0</v>
      </c>
      <c r="E232" s="28" t="str">
        <f t="shared" si="10"/>
        <v/>
      </c>
      <c r="F232" s="56" t="str">
        <f t="shared" si="11"/>
        <v/>
      </c>
      <c r="G232" s="276" t="e">
        <f t="shared" si="8"/>
        <v>#N/A</v>
      </c>
      <c r="H232">
        <f t="shared" si="9"/>
        <v>0</v>
      </c>
      <c r="I232"/>
      <c r="O232" s="1"/>
      <c r="P232" s="1"/>
    </row>
    <row r="233" spans="3:16">
      <c r="C233" s="256" t="e">
        <f>Temperaturverlauf!K204</f>
        <v>#N/A</v>
      </c>
      <c r="D233" s="253">
        <f>Temperaturverlauf!I204</f>
        <v>0</v>
      </c>
      <c r="E233" s="28" t="str">
        <f t="shared" si="10"/>
        <v/>
      </c>
      <c r="F233" s="56" t="str">
        <f t="shared" si="11"/>
        <v/>
      </c>
      <c r="G233" s="276" t="e">
        <f t="shared" si="8"/>
        <v>#N/A</v>
      </c>
      <c r="H233">
        <f t="shared" si="9"/>
        <v>0</v>
      </c>
      <c r="I233"/>
      <c r="O233" s="1"/>
      <c r="P233" s="1"/>
    </row>
    <row r="234" spans="3:16">
      <c r="C234" s="256" t="e">
        <f>Temperaturverlauf!K205</f>
        <v>#N/A</v>
      </c>
      <c r="D234" s="253">
        <f>Temperaturverlauf!I205</f>
        <v>0</v>
      </c>
      <c r="E234" s="28" t="str">
        <f t="shared" si="10"/>
        <v/>
      </c>
      <c r="F234" s="56" t="str">
        <f t="shared" si="11"/>
        <v/>
      </c>
      <c r="G234" s="276" t="e">
        <f t="shared" si="8"/>
        <v>#N/A</v>
      </c>
      <c r="H234">
        <f t="shared" si="9"/>
        <v>0</v>
      </c>
      <c r="I234"/>
      <c r="O234" s="1"/>
      <c r="P234" s="1"/>
    </row>
    <row r="235" spans="3:16">
      <c r="C235" s="256" t="e">
        <f>Temperaturverlauf!K206</f>
        <v>#N/A</v>
      </c>
      <c r="D235" s="253">
        <f>Temperaturverlauf!I206</f>
        <v>0</v>
      </c>
      <c r="E235" s="28" t="str">
        <f t="shared" si="10"/>
        <v/>
      </c>
      <c r="F235" s="56" t="str">
        <f t="shared" si="11"/>
        <v/>
      </c>
      <c r="G235" s="276" t="e">
        <f t="shared" si="8"/>
        <v>#N/A</v>
      </c>
      <c r="H235">
        <f t="shared" si="9"/>
        <v>0</v>
      </c>
      <c r="I235"/>
      <c r="O235" s="1"/>
      <c r="P235" s="1"/>
    </row>
    <row r="236" spans="3:16">
      <c r="C236" s="256" t="e">
        <f>Temperaturverlauf!K207</f>
        <v>#N/A</v>
      </c>
      <c r="D236" s="253">
        <f>Temperaturverlauf!I207</f>
        <v>0</v>
      </c>
      <c r="E236" s="28" t="str">
        <f t="shared" si="10"/>
        <v/>
      </c>
      <c r="F236" s="56" t="str">
        <f t="shared" si="11"/>
        <v/>
      </c>
      <c r="G236" s="276" t="e">
        <f t="shared" si="8"/>
        <v>#N/A</v>
      </c>
      <c r="H236">
        <f t="shared" si="9"/>
        <v>0</v>
      </c>
      <c r="I236"/>
      <c r="O236" s="1"/>
      <c r="P236" s="1"/>
    </row>
    <row r="237" spans="3:16">
      <c r="C237" s="256" t="e">
        <f>Temperaturverlauf!K208</f>
        <v>#N/A</v>
      </c>
      <c r="D237" s="253">
        <f>Temperaturverlauf!I208</f>
        <v>0</v>
      </c>
      <c r="E237" s="28" t="str">
        <f t="shared" si="10"/>
        <v/>
      </c>
      <c r="F237" s="56" t="str">
        <f t="shared" si="11"/>
        <v/>
      </c>
      <c r="G237" s="276" t="e">
        <f t="shared" si="8"/>
        <v>#N/A</v>
      </c>
      <c r="H237">
        <f t="shared" si="9"/>
        <v>0</v>
      </c>
      <c r="I237"/>
      <c r="O237" s="1"/>
      <c r="P237" s="1"/>
    </row>
    <row r="238" spans="3:16">
      <c r="C238" s="256" t="e">
        <f>Temperaturverlauf!K209</f>
        <v>#N/A</v>
      </c>
      <c r="D238" s="253">
        <f>Temperaturverlauf!I209</f>
        <v>0</v>
      </c>
      <c r="E238" s="28" t="str">
        <f t="shared" si="10"/>
        <v/>
      </c>
      <c r="F238" s="56" t="str">
        <f t="shared" si="11"/>
        <v/>
      </c>
      <c r="G238" s="276" t="e">
        <f t="shared" si="8"/>
        <v>#N/A</v>
      </c>
      <c r="H238">
        <f t="shared" si="9"/>
        <v>0</v>
      </c>
      <c r="I238"/>
      <c r="O238" s="1"/>
      <c r="P238" s="1"/>
    </row>
    <row r="239" spans="3:16">
      <c r="C239" s="256" t="e">
        <f>Temperaturverlauf!K210</f>
        <v>#N/A</v>
      </c>
      <c r="D239" s="253">
        <f>Temperaturverlauf!I210</f>
        <v>0</v>
      </c>
      <c r="E239" s="28" t="str">
        <f t="shared" si="10"/>
        <v/>
      </c>
      <c r="F239" s="56" t="str">
        <f t="shared" si="11"/>
        <v/>
      </c>
      <c r="G239" s="276" t="e">
        <f t="shared" si="8"/>
        <v>#N/A</v>
      </c>
      <c r="H239">
        <f t="shared" si="9"/>
        <v>0</v>
      </c>
      <c r="I239"/>
      <c r="O239" s="1"/>
      <c r="P239" s="1"/>
    </row>
    <row r="240" spans="3:16">
      <c r="C240" s="256" t="e">
        <f>Temperaturverlauf!K211</f>
        <v>#N/A</v>
      </c>
      <c r="D240" s="253">
        <f>Temperaturverlauf!I211</f>
        <v>0</v>
      </c>
      <c r="E240" s="28" t="str">
        <f t="shared" si="10"/>
        <v/>
      </c>
      <c r="F240" s="56" t="str">
        <f t="shared" si="11"/>
        <v/>
      </c>
      <c r="G240" s="276" t="e">
        <f t="shared" ref="G240:G266" si="12">IF(ISNUMBER(D240),10^((C240-$E$40)/$E$39)*D240,"")</f>
        <v>#N/A</v>
      </c>
      <c r="H240">
        <f t="shared" ref="H240:H266" si="13">IF(ISNA(G240),0,G240)</f>
        <v>0</v>
      </c>
      <c r="I240"/>
      <c r="O240" s="1"/>
      <c r="P240" s="1"/>
    </row>
    <row r="241" spans="3:16">
      <c r="C241" s="256" t="e">
        <f>Temperaturverlauf!K212</f>
        <v>#N/A</v>
      </c>
      <c r="D241" s="253">
        <f>Temperaturverlauf!I212</f>
        <v>0</v>
      </c>
      <c r="E241" s="28" t="str">
        <f t="shared" ref="E241:E266" si="14">IF(ISNUMBER(C241),$E$38/10^((C241-$E$40)/$E$39),"")</f>
        <v/>
      </c>
      <c r="F241" s="56" t="str">
        <f t="shared" ref="F241:F266" si="15">IF(ISNUMBER(C241),10^((C241-$E$40)/$E$39),"")</f>
        <v/>
      </c>
      <c r="G241" s="276" t="e">
        <f t="shared" si="12"/>
        <v>#N/A</v>
      </c>
      <c r="H241">
        <f t="shared" si="13"/>
        <v>0</v>
      </c>
      <c r="I241"/>
      <c r="O241" s="1"/>
      <c r="P241" s="1"/>
    </row>
    <row r="242" spans="3:16">
      <c r="C242" s="256" t="e">
        <f>Temperaturverlauf!K213</f>
        <v>#N/A</v>
      </c>
      <c r="D242" s="253">
        <f>Temperaturverlauf!I213</f>
        <v>0</v>
      </c>
      <c r="E242" s="28" t="str">
        <f t="shared" si="14"/>
        <v/>
      </c>
      <c r="F242" s="56" t="str">
        <f t="shared" si="15"/>
        <v/>
      </c>
      <c r="G242" s="276" t="e">
        <f t="shared" si="12"/>
        <v>#N/A</v>
      </c>
      <c r="H242">
        <f t="shared" si="13"/>
        <v>0</v>
      </c>
      <c r="I242"/>
      <c r="O242" s="1"/>
      <c r="P242" s="1"/>
    </row>
    <row r="243" spans="3:16">
      <c r="C243" s="256" t="e">
        <f>Temperaturverlauf!K214</f>
        <v>#N/A</v>
      </c>
      <c r="D243" s="253">
        <f>Temperaturverlauf!I214</f>
        <v>0</v>
      </c>
      <c r="E243" s="28" t="str">
        <f t="shared" si="14"/>
        <v/>
      </c>
      <c r="F243" s="56" t="str">
        <f t="shared" si="15"/>
        <v/>
      </c>
      <c r="G243" s="276" t="e">
        <f t="shared" si="12"/>
        <v>#N/A</v>
      </c>
      <c r="H243">
        <f t="shared" si="13"/>
        <v>0</v>
      </c>
      <c r="I243"/>
      <c r="O243" s="1"/>
      <c r="P243" s="1"/>
    </row>
    <row r="244" spans="3:16">
      <c r="C244" s="256" t="e">
        <f>Temperaturverlauf!K215</f>
        <v>#N/A</v>
      </c>
      <c r="D244" s="253">
        <f>Temperaturverlauf!I215</f>
        <v>0</v>
      </c>
      <c r="E244" s="28" t="str">
        <f t="shared" si="14"/>
        <v/>
      </c>
      <c r="F244" s="56" t="str">
        <f t="shared" si="15"/>
        <v/>
      </c>
      <c r="G244" s="276" t="e">
        <f t="shared" si="12"/>
        <v>#N/A</v>
      </c>
      <c r="H244">
        <f t="shared" si="13"/>
        <v>0</v>
      </c>
      <c r="I244"/>
      <c r="O244" s="1"/>
      <c r="P244" s="1"/>
    </row>
    <row r="245" spans="3:16">
      <c r="C245" s="256" t="e">
        <f>Temperaturverlauf!K216</f>
        <v>#N/A</v>
      </c>
      <c r="D245" s="253">
        <f>Temperaturverlauf!I216</f>
        <v>0</v>
      </c>
      <c r="E245" s="28" t="str">
        <f t="shared" si="14"/>
        <v/>
      </c>
      <c r="F245" s="56" t="str">
        <f t="shared" si="15"/>
        <v/>
      </c>
      <c r="G245" s="276" t="e">
        <f t="shared" si="12"/>
        <v>#N/A</v>
      </c>
      <c r="H245">
        <f t="shared" si="13"/>
        <v>0</v>
      </c>
      <c r="I245"/>
      <c r="O245" s="1"/>
      <c r="P245" s="1"/>
    </row>
    <row r="246" spans="3:16">
      <c r="C246" s="256" t="e">
        <f>Temperaturverlauf!K217</f>
        <v>#N/A</v>
      </c>
      <c r="D246" s="253">
        <f>Temperaturverlauf!I217</f>
        <v>0</v>
      </c>
      <c r="E246" s="28" t="str">
        <f t="shared" si="14"/>
        <v/>
      </c>
      <c r="F246" s="56" t="str">
        <f t="shared" si="15"/>
        <v/>
      </c>
      <c r="G246" s="276" t="e">
        <f t="shared" si="12"/>
        <v>#N/A</v>
      </c>
      <c r="H246">
        <f t="shared" si="13"/>
        <v>0</v>
      </c>
      <c r="I246"/>
      <c r="O246" s="1"/>
      <c r="P246" s="1"/>
    </row>
    <row r="247" spans="3:16">
      <c r="C247" s="256" t="e">
        <f>Temperaturverlauf!K218</f>
        <v>#N/A</v>
      </c>
      <c r="D247" s="253">
        <f>Temperaturverlauf!I218</f>
        <v>0</v>
      </c>
      <c r="E247" s="28" t="str">
        <f t="shared" si="14"/>
        <v/>
      </c>
      <c r="F247" s="56" t="str">
        <f t="shared" si="15"/>
        <v/>
      </c>
      <c r="G247" s="276" t="e">
        <f t="shared" si="12"/>
        <v>#N/A</v>
      </c>
      <c r="H247">
        <f t="shared" si="13"/>
        <v>0</v>
      </c>
      <c r="I247"/>
      <c r="O247" s="1"/>
      <c r="P247" s="1"/>
    </row>
    <row r="248" spans="3:16">
      <c r="C248" s="256" t="e">
        <f>Temperaturverlauf!K219</f>
        <v>#N/A</v>
      </c>
      <c r="D248" s="253">
        <f>Temperaturverlauf!I219</f>
        <v>0</v>
      </c>
      <c r="E248" s="28" t="str">
        <f t="shared" si="14"/>
        <v/>
      </c>
      <c r="F248" s="56" t="str">
        <f t="shared" si="15"/>
        <v/>
      </c>
      <c r="G248" s="276" t="e">
        <f t="shared" si="12"/>
        <v>#N/A</v>
      </c>
      <c r="H248">
        <f t="shared" si="13"/>
        <v>0</v>
      </c>
      <c r="I248"/>
      <c r="O248" s="1"/>
      <c r="P248" s="1"/>
    </row>
    <row r="249" spans="3:16">
      <c r="C249" s="256" t="e">
        <f>Temperaturverlauf!K220</f>
        <v>#N/A</v>
      </c>
      <c r="D249" s="253">
        <f>Temperaturverlauf!I220</f>
        <v>0</v>
      </c>
      <c r="E249" s="28" t="str">
        <f t="shared" si="14"/>
        <v/>
      </c>
      <c r="F249" s="56" t="str">
        <f t="shared" si="15"/>
        <v/>
      </c>
      <c r="G249" s="276" t="e">
        <f t="shared" si="12"/>
        <v>#N/A</v>
      </c>
      <c r="H249">
        <f t="shared" si="13"/>
        <v>0</v>
      </c>
      <c r="I249"/>
      <c r="O249" s="1"/>
      <c r="P249" s="1"/>
    </row>
    <row r="250" spans="3:16">
      <c r="C250" s="256" t="e">
        <f>Temperaturverlauf!K221</f>
        <v>#N/A</v>
      </c>
      <c r="D250" s="253">
        <f>Temperaturverlauf!I221</f>
        <v>0</v>
      </c>
      <c r="E250" s="28" t="str">
        <f t="shared" si="14"/>
        <v/>
      </c>
      <c r="F250" s="56" t="str">
        <f t="shared" si="15"/>
        <v/>
      </c>
      <c r="G250" s="276" t="e">
        <f t="shared" si="12"/>
        <v>#N/A</v>
      </c>
      <c r="H250">
        <f t="shared" si="13"/>
        <v>0</v>
      </c>
      <c r="I250"/>
      <c r="O250" s="1"/>
      <c r="P250" s="1"/>
    </row>
    <row r="251" spans="3:16">
      <c r="C251" s="256" t="e">
        <f>Temperaturverlauf!K222</f>
        <v>#N/A</v>
      </c>
      <c r="D251" s="253">
        <f>Temperaturverlauf!I222</f>
        <v>0</v>
      </c>
      <c r="E251" s="28" t="str">
        <f t="shared" si="14"/>
        <v/>
      </c>
      <c r="F251" s="56" t="str">
        <f t="shared" si="15"/>
        <v/>
      </c>
      <c r="G251" s="276" t="e">
        <f t="shared" si="12"/>
        <v>#N/A</v>
      </c>
      <c r="H251">
        <f t="shared" si="13"/>
        <v>0</v>
      </c>
      <c r="I251"/>
      <c r="O251" s="1"/>
      <c r="P251" s="1"/>
    </row>
    <row r="252" spans="3:16">
      <c r="C252" s="256" t="e">
        <f>Temperaturverlauf!K223</f>
        <v>#N/A</v>
      </c>
      <c r="D252" s="253">
        <f>Temperaturverlauf!I223</f>
        <v>0</v>
      </c>
      <c r="E252" s="28" t="str">
        <f t="shared" si="14"/>
        <v/>
      </c>
      <c r="F252" s="56" t="str">
        <f t="shared" si="15"/>
        <v/>
      </c>
      <c r="G252" s="276" t="e">
        <f t="shared" si="12"/>
        <v>#N/A</v>
      </c>
      <c r="H252">
        <f t="shared" si="13"/>
        <v>0</v>
      </c>
      <c r="I252"/>
      <c r="O252" s="1"/>
      <c r="P252" s="1"/>
    </row>
    <row r="253" spans="3:16">
      <c r="C253" s="256" t="e">
        <f>Temperaturverlauf!K224</f>
        <v>#N/A</v>
      </c>
      <c r="D253" s="253">
        <f>Temperaturverlauf!I224</f>
        <v>0</v>
      </c>
      <c r="E253" s="28" t="str">
        <f t="shared" si="14"/>
        <v/>
      </c>
      <c r="F253" s="56" t="str">
        <f t="shared" si="15"/>
        <v/>
      </c>
      <c r="G253" s="276" t="e">
        <f t="shared" si="12"/>
        <v>#N/A</v>
      </c>
      <c r="H253">
        <f t="shared" si="13"/>
        <v>0</v>
      </c>
      <c r="I253"/>
      <c r="O253" s="1"/>
      <c r="P253" s="1"/>
    </row>
    <row r="254" spans="3:16">
      <c r="C254" s="256" t="e">
        <f>Temperaturverlauf!K225</f>
        <v>#N/A</v>
      </c>
      <c r="D254" s="253">
        <f>Temperaturverlauf!I225</f>
        <v>0</v>
      </c>
      <c r="E254" s="28" t="str">
        <f t="shared" si="14"/>
        <v/>
      </c>
      <c r="F254" s="56" t="str">
        <f t="shared" si="15"/>
        <v/>
      </c>
      <c r="G254" s="276" t="e">
        <f t="shared" si="12"/>
        <v>#N/A</v>
      </c>
      <c r="H254">
        <f t="shared" si="13"/>
        <v>0</v>
      </c>
      <c r="I254"/>
      <c r="O254" s="1"/>
      <c r="P254" s="1"/>
    </row>
    <row r="255" spans="3:16">
      <c r="C255" s="256" t="e">
        <f>Temperaturverlauf!K226</f>
        <v>#N/A</v>
      </c>
      <c r="D255" s="253">
        <f>Temperaturverlauf!I226</f>
        <v>0</v>
      </c>
      <c r="E255" s="28" t="str">
        <f t="shared" si="14"/>
        <v/>
      </c>
      <c r="F255" s="56" t="str">
        <f t="shared" si="15"/>
        <v/>
      </c>
      <c r="G255" s="276" t="e">
        <f t="shared" si="12"/>
        <v>#N/A</v>
      </c>
      <c r="H255">
        <f t="shared" si="13"/>
        <v>0</v>
      </c>
      <c r="I255"/>
      <c r="O255" s="1"/>
      <c r="P255" s="1"/>
    </row>
    <row r="256" spans="3:16">
      <c r="C256" s="256" t="e">
        <f>Temperaturverlauf!K227</f>
        <v>#N/A</v>
      </c>
      <c r="D256" s="253">
        <f>Temperaturverlauf!I227</f>
        <v>0</v>
      </c>
      <c r="E256" s="28" t="str">
        <f t="shared" si="14"/>
        <v/>
      </c>
      <c r="F256" s="56" t="str">
        <f t="shared" si="15"/>
        <v/>
      </c>
      <c r="G256" s="276" t="e">
        <f t="shared" si="12"/>
        <v>#N/A</v>
      </c>
      <c r="H256">
        <f t="shared" si="13"/>
        <v>0</v>
      </c>
      <c r="I256"/>
      <c r="O256" s="1"/>
      <c r="P256" s="1"/>
    </row>
    <row r="257" spans="3:16">
      <c r="C257" s="256" t="e">
        <f>Temperaturverlauf!K228</f>
        <v>#N/A</v>
      </c>
      <c r="D257" s="253">
        <f>Temperaturverlauf!I228</f>
        <v>0</v>
      </c>
      <c r="E257" s="28" t="str">
        <f t="shared" si="14"/>
        <v/>
      </c>
      <c r="F257" s="56" t="str">
        <f t="shared" si="15"/>
        <v/>
      </c>
      <c r="G257" s="276" t="e">
        <f t="shared" si="12"/>
        <v>#N/A</v>
      </c>
      <c r="H257">
        <f t="shared" si="13"/>
        <v>0</v>
      </c>
      <c r="I257"/>
      <c r="O257" s="1"/>
      <c r="P257" s="1"/>
    </row>
    <row r="258" spans="3:16">
      <c r="C258" s="256" t="e">
        <f>Temperaturverlauf!K229</f>
        <v>#N/A</v>
      </c>
      <c r="D258" s="253">
        <f>Temperaturverlauf!I229</f>
        <v>0</v>
      </c>
      <c r="E258" s="28" t="str">
        <f t="shared" si="14"/>
        <v/>
      </c>
      <c r="F258" s="56" t="str">
        <f t="shared" si="15"/>
        <v/>
      </c>
      <c r="G258" s="276" t="e">
        <f t="shared" si="12"/>
        <v>#N/A</v>
      </c>
      <c r="H258">
        <f t="shared" si="13"/>
        <v>0</v>
      </c>
      <c r="I258"/>
      <c r="O258" s="1"/>
      <c r="P258" s="1"/>
    </row>
    <row r="259" spans="3:16">
      <c r="C259" s="256" t="e">
        <f>Temperaturverlauf!K230</f>
        <v>#N/A</v>
      </c>
      <c r="D259" s="253">
        <f>Temperaturverlauf!I230</f>
        <v>0</v>
      </c>
      <c r="E259" s="28" t="str">
        <f t="shared" si="14"/>
        <v/>
      </c>
      <c r="F259" s="56" t="str">
        <f t="shared" si="15"/>
        <v/>
      </c>
      <c r="G259" s="276" t="e">
        <f t="shared" si="12"/>
        <v>#N/A</v>
      </c>
      <c r="H259">
        <f t="shared" si="13"/>
        <v>0</v>
      </c>
      <c r="I259"/>
      <c r="O259" s="1"/>
      <c r="P259" s="1"/>
    </row>
    <row r="260" spans="3:16">
      <c r="C260" s="256" t="e">
        <f>Temperaturverlauf!K231</f>
        <v>#N/A</v>
      </c>
      <c r="D260" s="253">
        <f>Temperaturverlauf!I231</f>
        <v>0</v>
      </c>
      <c r="E260" s="28" t="str">
        <f t="shared" si="14"/>
        <v/>
      </c>
      <c r="F260" s="56" t="str">
        <f t="shared" si="15"/>
        <v/>
      </c>
      <c r="G260" s="276" t="e">
        <f t="shared" si="12"/>
        <v>#N/A</v>
      </c>
      <c r="H260">
        <f t="shared" si="13"/>
        <v>0</v>
      </c>
      <c r="I260"/>
      <c r="O260" s="1"/>
      <c r="P260" s="1"/>
    </row>
    <row r="261" spans="3:16">
      <c r="C261" s="256" t="e">
        <f>Temperaturverlauf!K232</f>
        <v>#N/A</v>
      </c>
      <c r="D261" s="253">
        <f>Temperaturverlauf!I232</f>
        <v>0</v>
      </c>
      <c r="E261" s="28" t="str">
        <f t="shared" si="14"/>
        <v/>
      </c>
      <c r="F261" s="56" t="str">
        <f t="shared" si="15"/>
        <v/>
      </c>
      <c r="G261" s="276" t="e">
        <f t="shared" si="12"/>
        <v>#N/A</v>
      </c>
      <c r="H261">
        <f t="shared" si="13"/>
        <v>0</v>
      </c>
      <c r="I261"/>
      <c r="O261" s="1"/>
      <c r="P261" s="1"/>
    </row>
    <row r="262" spans="3:16">
      <c r="C262" s="256" t="e">
        <f>Temperaturverlauf!K233</f>
        <v>#N/A</v>
      </c>
      <c r="D262" s="253">
        <f>Temperaturverlauf!I233</f>
        <v>0</v>
      </c>
      <c r="E262" s="28" t="str">
        <f t="shared" si="14"/>
        <v/>
      </c>
      <c r="F262" s="56" t="str">
        <f t="shared" si="15"/>
        <v/>
      </c>
      <c r="G262" s="276" t="e">
        <f t="shared" si="12"/>
        <v>#N/A</v>
      </c>
      <c r="H262">
        <f t="shared" si="13"/>
        <v>0</v>
      </c>
      <c r="I262"/>
      <c r="O262" s="1"/>
      <c r="P262" s="1"/>
    </row>
    <row r="263" spans="3:16">
      <c r="C263" s="256" t="e">
        <f>Temperaturverlauf!K234</f>
        <v>#N/A</v>
      </c>
      <c r="D263" s="253">
        <f>Temperaturverlauf!I234</f>
        <v>0</v>
      </c>
      <c r="E263" s="28" t="str">
        <f t="shared" si="14"/>
        <v/>
      </c>
      <c r="F263" s="56" t="str">
        <f t="shared" si="15"/>
        <v/>
      </c>
      <c r="G263" s="276" t="e">
        <f t="shared" si="12"/>
        <v>#N/A</v>
      </c>
      <c r="H263">
        <f t="shared" si="13"/>
        <v>0</v>
      </c>
      <c r="I263"/>
      <c r="O263" s="1"/>
      <c r="P263" s="1"/>
    </row>
    <row r="264" spans="3:16">
      <c r="C264" s="256" t="e">
        <f>Temperaturverlauf!K235</f>
        <v>#N/A</v>
      </c>
      <c r="D264" s="253">
        <f>Temperaturverlauf!I235</f>
        <v>0</v>
      </c>
      <c r="E264" s="28" t="str">
        <f t="shared" si="14"/>
        <v/>
      </c>
      <c r="F264" s="56" t="str">
        <f t="shared" si="15"/>
        <v/>
      </c>
      <c r="G264" s="276" t="e">
        <f t="shared" si="12"/>
        <v>#N/A</v>
      </c>
      <c r="H264">
        <f t="shared" si="13"/>
        <v>0</v>
      </c>
      <c r="I264"/>
      <c r="O264" s="1"/>
      <c r="P264" s="1"/>
    </row>
    <row r="265" spans="3:16">
      <c r="C265" s="256" t="e">
        <f>Temperaturverlauf!K236</f>
        <v>#N/A</v>
      </c>
      <c r="D265" s="253">
        <f>Temperaturverlauf!I236</f>
        <v>0</v>
      </c>
      <c r="E265" s="28" t="str">
        <f t="shared" si="14"/>
        <v/>
      </c>
      <c r="F265" s="56" t="str">
        <f t="shared" si="15"/>
        <v/>
      </c>
      <c r="G265" s="276" t="e">
        <f t="shared" si="12"/>
        <v>#N/A</v>
      </c>
      <c r="H265">
        <f t="shared" si="13"/>
        <v>0</v>
      </c>
      <c r="I265"/>
      <c r="O265" s="1"/>
      <c r="P265" s="1"/>
    </row>
    <row r="266" spans="3:16">
      <c r="C266" s="256" t="e">
        <f>Temperaturverlauf!K237</f>
        <v>#N/A</v>
      </c>
      <c r="D266" s="253">
        <f>Temperaturverlauf!I237</f>
        <v>0</v>
      </c>
      <c r="E266" s="28" t="str">
        <f t="shared" si="14"/>
        <v/>
      </c>
      <c r="F266" s="56" t="str">
        <f t="shared" si="15"/>
        <v/>
      </c>
      <c r="G266" s="276" t="e">
        <f t="shared" si="12"/>
        <v>#N/A</v>
      </c>
      <c r="H266">
        <f t="shared" si="13"/>
        <v>0</v>
      </c>
      <c r="I266"/>
      <c r="O266" s="1"/>
      <c r="P266" s="1"/>
    </row>
  </sheetData>
  <sheetProtection sheet="1" objects="1" scenarios="1"/>
  <mergeCells count="2">
    <mergeCell ref="D34:F34"/>
    <mergeCell ref="B28:D28"/>
  </mergeCells>
  <pageMargins left="0.78740157480314965" right="0.78740157480314965" top="0.59055118110236227" bottom="0.59055118110236227" header="0.31496062992125984" footer="0.31496062992125984"/>
  <pageSetup paperSize="9" scale="77" fitToHeight="0" orientation="portrait" r:id="rId1"/>
  <headerFooter alignWithMargins="0">
    <oddHeader>&amp;L&amp;8Auswertung Sterilisation</oddHeader>
    <oddFooter>&amp;L&amp;8&amp;Z&amp;F&amp;F&amp;R&amp;8&amp;P / &amp;N</oddFooter>
  </headerFooter>
  <legacyDrawing r:id="rId2"/>
  <oleObjects>
    <oleObject progId="Equation.2" shapeId="12291" r:id="rId3"/>
    <oleObject progId="Equation.2" shapeId="12292" r:id="rId4"/>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Allgem. Beschrieb</vt:lpstr>
      <vt:lpstr>Literaturwerte</vt:lpstr>
      <vt:lpstr>manuelle Auswertung</vt:lpstr>
      <vt:lpstr>semiautom. Auswertung</vt:lpstr>
      <vt:lpstr>Temperaturverlauf</vt:lpstr>
      <vt:lpstr>autom. Auswertung</vt:lpstr>
      <vt:lpstr>Ausdruck Past pH &gt;4.5</vt:lpstr>
      <vt:lpstr>Ausdruck Past pH &lt;4.5</vt:lpstr>
      <vt:lpstr>Austruck Sterilisation</vt:lpstr>
      <vt:lpstr>'autom. Auswertung'!Druckbereich</vt:lpstr>
      <vt:lpstr>'semiautom. Auswertung'!Druckbereich</vt:lpstr>
      <vt:lpstr>'Ausdruck Past pH &lt;4.5'!Drucktitel</vt:lpstr>
      <vt:lpstr>'Ausdruck Past pH &gt;4.5'!Drucktitel</vt:lpstr>
      <vt:lpstr>'Austruck Sterilisation'!Drucktitel</vt:lpstr>
    </vt:vector>
  </TitlesOfParts>
  <Company>E. Schwarz Landesprodukte AG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Auswertung von Temperaturkurven bei Pasteurisation und Sterilisation</dc:title>
  <dc:subject>Hitzebehandlung</dc:subject>
  <dc:creator>Baumann Bruno</dc:creator>
  <cp:keywords>Pasteurisation, Sterilisation, F-Werte</cp:keywords>
  <dc:description>Tabelle zur Auswertung der Hitzebehandlung bei Pasteurisation und Sterilisation aufgrund der erfassten Temperaturkurven</dc:description>
  <cp:lastModifiedBy>Baumann B</cp:lastModifiedBy>
  <cp:lastPrinted>2014-02-25T02:11:43Z</cp:lastPrinted>
  <dcterms:created xsi:type="dcterms:W3CDTF">2005-07-26T13:09:45Z</dcterms:created>
  <dcterms:modified xsi:type="dcterms:W3CDTF">2014-02-25T02:49:30Z</dcterms:modified>
</cp:coreProperties>
</file>